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65446" windowWidth="15480" windowHeight="11640" tabRatio="824" activeTab="2"/>
  </bookViews>
  <sheets>
    <sheet name="Instructions" sheetId="1" r:id="rId1"/>
    <sheet name="Justification" sheetId="2" r:id="rId2"/>
    <sheet name="SE54 Budget " sheetId="3" r:id="rId3"/>
    <sheet name="SE54 Sim Svcs" sheetId="4" r:id="rId4"/>
    <sheet name="SE54 Transfer Svcs " sheetId="5" r:id="rId5"/>
    <sheet name="SE54 ISP Change" sheetId="6" r:id="rId6"/>
    <sheet name="SE53 Agency Provider " sheetId="7" r:id="rId7"/>
    <sheet name="SE53 Non Agency Provider" sheetId="8" r:id="rId8"/>
    <sheet name="SE53 Bus or Lift Pass " sheetId="9" r:id="rId9"/>
    <sheet name="54 Key)" sheetId="10" state="hidden" r:id="rId10"/>
  </sheets>
  <definedNames>
    <definedName name="_xlnm.Print_Area" localSheetId="0">'Instructions'!$A$1:$N$62</definedName>
    <definedName name="_xlnm.Print_Area" localSheetId="1">'Justification'!$A$1:$H$402</definedName>
    <definedName name="_xlnm.Print_Area" localSheetId="6">'SE53 Agency Provider '!$A$1:$H$29</definedName>
    <definedName name="_xlnm.Print_Area" localSheetId="8">'SE53 Bus or Lift Pass '!$A$1:$H$35</definedName>
    <definedName name="_xlnm.Print_Area" localSheetId="7">'SE53 Non Agency Provider'!$A$1:$I$20</definedName>
    <definedName name="_xlnm.Print_Area" localSheetId="2">'SE54 Budget '!$A$1:$J$56</definedName>
    <definedName name="_xlnm.Print_Area" localSheetId="5">'SE54 ISP Change'!$A$1:$G$34</definedName>
    <definedName name="_xlnm.Print_Area" localSheetId="3">'SE54 Sim Svcs'!$A$1:$G$29</definedName>
    <definedName name="_xlnm.Print_Area" localSheetId="4">'SE54 Transfer Svcs '!$A$1:$G$31</definedName>
    <definedName name="Text10" localSheetId="9">'54 Key)'!$A$5</definedName>
    <definedName name="Text10" localSheetId="5">'SE54 ISP Change'!$A$5</definedName>
    <definedName name="Text10" localSheetId="3">'SE54 Sim Svcs'!$A$5</definedName>
    <definedName name="Text10" localSheetId="4">'SE54 Transfer Svcs '!$A$5</definedName>
    <definedName name="Text2" localSheetId="9">'54 Key)'!$A$4</definedName>
    <definedName name="Text2" localSheetId="5">'SE54 ISP Change'!$A$4</definedName>
    <definedName name="Text2" localSheetId="3">'SE54 Sim Svcs'!$A$4</definedName>
    <definedName name="Text2" localSheetId="4">'SE54 Transfer Svcs '!$A$4</definedName>
  </definedNames>
  <calcPr fullCalcOnLoad="1"/>
</workbook>
</file>

<file path=xl/comments5.xml><?xml version="1.0" encoding="utf-8"?>
<comments xmlns="http://schemas.openxmlformats.org/spreadsheetml/2006/main">
  <authors>
    <author>Lea Ann Stutheit</author>
  </authors>
  <commentList>
    <comment ref="F8" authorId="0">
      <text>
        <r>
          <rPr>
            <b/>
            <sz val="8"/>
            <rFont val="Tahoma"/>
            <family val="2"/>
          </rPr>
          <t>Lea Ann Stutheit:</t>
        </r>
        <r>
          <rPr>
            <sz val="8"/>
            <rFont val="Tahoma"/>
            <family val="2"/>
          </rPr>
          <t xml:space="preserve">
This rate will not calculate; as it should be consistent with the previous CPA. If you can not see the CPA please contact the transferring CDDP for that information.</t>
        </r>
      </text>
    </comment>
  </commentList>
</comments>
</file>

<file path=xl/sharedStrings.xml><?xml version="1.0" encoding="utf-8"?>
<sst xmlns="http://schemas.openxmlformats.org/spreadsheetml/2006/main" count="538" uniqueCount="209">
  <si>
    <t>SE54 - Employment/Alternative to Employment Services</t>
  </si>
  <si>
    <t xml:space="preserve">SE53 - Transportation Services </t>
  </si>
  <si>
    <t>a)</t>
  </si>
  <si>
    <t>b)</t>
  </si>
  <si>
    <t xml:space="preserve">Job developer hourly rate is $15.09/hr. Job developer services funded with SE54 svcs may only be approved when they are not available from Vocational Rehabilitation (VR - either OVRS or OCB), and CANNOT duplicate services provided by VR.  A maximum of 10 hrs/month may be included in the SE54 budget request, if justified.   </t>
  </si>
  <si>
    <t>c)</t>
  </si>
  <si>
    <t xml:space="preserve">Services &amp; Supplies must be directly related to the needs/supports of the individual. </t>
  </si>
  <si>
    <t>d)</t>
  </si>
  <si>
    <t>SE53 - Transportation</t>
  </si>
  <si>
    <t xml:space="preserve">3.  Funding requests for SE53 - Transportation should include the following: </t>
  </si>
  <si>
    <t xml:space="preserve">Individual Name: </t>
  </si>
  <si>
    <t xml:space="preserve">DATE: </t>
  </si>
  <si>
    <t xml:space="preserve">Proposed Provider: </t>
  </si>
  <si>
    <t xml:space="preserve">Start Date: </t>
  </si>
  <si>
    <t xml:space="preserve">PERSONNEL COSTS: </t>
  </si>
  <si>
    <t>Hrs/mo</t>
  </si>
  <si>
    <t>Rate/Hr</t>
  </si>
  <si>
    <t>TOTAL</t>
  </si>
  <si>
    <t>Direct staff wages</t>
  </si>
  <si>
    <t>PERSONNEL SUB TOTAL:</t>
  </si>
  <si>
    <t xml:space="preserve">OPE at 38%: </t>
  </si>
  <si>
    <t xml:space="preserve">TOTAL PERSONNEL COSTS: </t>
  </si>
  <si>
    <t xml:space="preserve">TOTAL CONSULTATION COSTS: </t>
  </si>
  <si>
    <r>
      <t xml:space="preserve">SERVICES &amp; SUPPLIES: </t>
    </r>
    <r>
      <rPr>
        <sz val="12"/>
        <rFont val="Arial"/>
        <family val="2"/>
      </rPr>
      <t>List below:</t>
    </r>
  </si>
  <si>
    <t xml:space="preserve">TOTAL SERVICES &amp; SUPPLIES COSTS: </t>
  </si>
  <si>
    <r>
      <t xml:space="preserve">TRANSPORTATION </t>
    </r>
    <r>
      <rPr>
        <sz val="12"/>
        <rFont val="Arial"/>
        <family val="2"/>
      </rPr>
      <t xml:space="preserve"> </t>
    </r>
  </si>
  <si>
    <t>Miles/Month</t>
  </si>
  <si>
    <t>Rate/Mile</t>
  </si>
  <si>
    <t xml:space="preserve">SUB-TOTAL ALL AREAS: </t>
  </si>
  <si>
    <t xml:space="preserve">Admin Costs at 12%: </t>
  </si>
  <si>
    <t xml:space="preserve">Vacancy Factor at 2%: </t>
  </si>
  <si>
    <t xml:space="preserve">To be used to calculate to/from work site commute.   </t>
  </si>
  <si>
    <t xml:space="preserve">Justification must also be completed for request. </t>
  </si>
  <si>
    <t xml:space="preserve">Transportation Monthly Mileage Cost: </t>
  </si>
  <si>
    <t>Miles/Mo</t>
  </si>
  <si>
    <t>*Total may not exceed $75</t>
  </si>
  <si>
    <t xml:space="preserve">Budget Forms Instructions </t>
  </si>
  <si>
    <t>Client:      </t>
  </si>
  <si>
    <t>Service Information:</t>
  </si>
  <si>
    <t>Monthly Vocational Rate:</t>
  </si>
  <si>
    <t>Standard Service Hrs/Week:</t>
  </si>
  <si>
    <t xml:space="preserve">Standard staffing ratio for program and/or as noted in the client’s ISP. Hours and staffing/supervision </t>
  </si>
  <si>
    <t>requirements must be documented in the client’s ISP.</t>
  </si>
  <si>
    <t>Date:</t>
  </si>
  <si>
    <t>Daily Rate:</t>
  </si>
  <si>
    <t>Days/Week:</t>
  </si>
  <si>
    <t>Sim Services Numbers</t>
  </si>
  <si>
    <t>Cap rate as of 10/1/2010</t>
  </si>
  <si>
    <t>Daily Rate maximum 4 or 5 days</t>
  </si>
  <si>
    <t>Daily Rate maximum 1-3 days</t>
  </si>
  <si>
    <t>Days</t>
  </si>
  <si>
    <t>Staff</t>
  </si>
  <si>
    <t>Client</t>
  </si>
  <si>
    <t xml:space="preserve"> Hrs/wk: </t>
  </si>
  <si>
    <t xml:space="preserve"> Days/wk: </t>
  </si>
  <si>
    <t>Max Rate</t>
  </si>
  <si>
    <t>Conversion Factor</t>
  </si>
  <si>
    <t>New Daily Rate Maximum</t>
  </si>
  <si>
    <t>Subtotal:</t>
  </si>
  <si>
    <t>#of Days</t>
  </si>
  <si>
    <t>Maximum Rate Allowed:</t>
  </si>
  <si>
    <t>Maximum Daily Rate:</t>
  </si>
  <si>
    <t>Standard Daily Rate:</t>
  </si>
  <si>
    <t xml:space="preserve"> Daily Rate:</t>
  </si>
  <si>
    <t>Provider:</t>
  </si>
  <si>
    <t>Start Date:</t>
  </si>
  <si>
    <t>Prime:</t>
  </si>
  <si>
    <r>
      <t>SUPERVISION:</t>
    </r>
    <r>
      <rPr>
        <sz val="12"/>
        <rFont val="Times New Roman"/>
        <family val="1"/>
      </rPr>
      <t xml:space="preserve"> </t>
    </r>
    <r>
      <rPr>
        <u val="single"/>
        <sz val="12"/>
        <rFont val="Times New Roman"/>
        <family val="1"/>
      </rPr>
      <t>As directed in ISP</t>
    </r>
    <r>
      <rPr>
        <sz val="12"/>
        <rFont val="Times New Roman"/>
        <family val="1"/>
      </rPr>
      <t xml:space="preserve">. </t>
    </r>
  </si>
  <si>
    <t>Approval Documentation: Requires Both Signatures for Budget Approval or Email Authorization</t>
  </si>
  <si>
    <t>INSTRUCTIONS FOR TAB 54 SIMILAR SERVICES</t>
  </si>
  <si>
    <t xml:space="preserve">SE54 - Employment &amp; Alternative to Employment Services </t>
  </si>
  <si>
    <t>SE53 - Transportation Services</t>
  </si>
  <si>
    <t xml:space="preserve">Date: </t>
  </si>
  <si>
    <t>Individual Name:</t>
  </si>
  <si>
    <t xml:space="preserve">Attach additional pages, if necessary. </t>
  </si>
  <si>
    <t xml:space="preserve">1.  Please describe the proposed Employment and/or Alternative to Employment services   </t>
  </si>
  <si>
    <r>
      <t>program for this individual</t>
    </r>
    <r>
      <rPr>
        <sz val="12"/>
        <rFont val="Arial"/>
        <family val="2"/>
      </rPr>
      <t xml:space="preserve"> </t>
    </r>
    <r>
      <rPr>
        <sz val="11"/>
        <rFont val="Arial"/>
        <family val="2"/>
      </rPr>
      <t xml:space="preserve">(what will they be doing, where, and how will they be supported): </t>
    </r>
  </si>
  <si>
    <t xml:space="preserve">Service Funding Request Justification </t>
  </si>
  <si>
    <t>If requesting a rate exception, please complete the following questions:</t>
  </si>
  <si>
    <t>(Attach applicable copies of individual's ISP, FA/BSP, Nursing Care Plan, Support documents, etc.)</t>
  </si>
  <si>
    <t>5.  For proposed exclusive focus staff or consultation, specify what service(s) will be provided and why necessary?</t>
  </si>
  <si>
    <t xml:space="preserve">be included in expenses for commuting to/from service location.  </t>
  </si>
  <si>
    <t>history of such, poses a risk to the individual's health and welfare or that of others.</t>
  </si>
  <si>
    <t>1.  Describe how the individual's current behavior or health condition, as well as a documented</t>
  </si>
  <si>
    <t>3. Does the individual have a current employment or ATE service rate and ISP requiring at least 1:1 exclusive staffing for purposes of meeting behavioral or medical support needs? Or did the indvidual have a school program (for T21 only) requiring at least 1:1 staffing? If yes, explain.</t>
  </si>
  <si>
    <t>2.  Describe how the requested services will assist the individual in achieving employment first. If ATE, explain why paid employment is not being sought at this time.</t>
  </si>
  <si>
    <r>
      <t>3.  Justification for funding for services that are less than 25 hrs/week</t>
    </r>
    <r>
      <rPr>
        <sz val="12"/>
        <rFont val="Arial"/>
        <family val="2"/>
      </rPr>
      <t xml:space="preserve"> </t>
    </r>
    <r>
      <rPr>
        <sz val="11"/>
        <rFont val="Arial"/>
        <family val="2"/>
      </rPr>
      <t>(or less than 20hrs/week for supported employment.)</t>
    </r>
  </si>
  <si>
    <t>Page 2</t>
  </si>
  <si>
    <t xml:space="preserve">Exception Funding Request Justification </t>
  </si>
  <si>
    <t>INSTRUCTIONS FOR TAB  SE54 BUDGET</t>
  </si>
  <si>
    <t>INSTRUCTIONS FOR TAB  JUSTIFICATION</t>
  </si>
  <si>
    <t xml:space="preserve">The Exception Funding Request Justification questions must be completed for any  </t>
  </si>
  <si>
    <t xml:space="preserve"> SE54 budget limitations/explanations : </t>
  </si>
  <si>
    <t>A.  Service Funding Request Justification</t>
  </si>
  <si>
    <t xml:space="preserve">B.  Exception Funding Request Justification </t>
  </si>
  <si>
    <t xml:space="preserve">Please complete sections 1-7 below for the SE54 funding request. </t>
  </si>
  <si>
    <r>
      <t xml:space="preserve">4.  Justification for ANY proposed exclusive service staffing ratio. </t>
    </r>
  </si>
  <si>
    <t>2. Describe what steps have been taken to address the existing behavior or condition within the designated cap rate, per OAR 411-345 and why this is not sufficient in maintaining health and safety of self or others, regardless of setting.</t>
  </si>
  <si>
    <r>
      <t xml:space="preserve">EXCEPTION REQUESTS: </t>
    </r>
    <r>
      <rPr>
        <sz val="11"/>
        <rFont val="Arial"/>
        <family val="2"/>
      </rPr>
      <t xml:space="preserve">These are rates over the designated cap rate, per OAR 411-345, for 25 hrs of service. </t>
    </r>
  </si>
  <si>
    <t xml:space="preserve"> Request for less than 25 hours will be considered based on whether the request would meet exception </t>
  </si>
  <si>
    <t>criteria if 25 hours of service was provided. Requests for less than 25 hours will be prorated based on</t>
  </si>
  <si>
    <t xml:space="preserve"> the calculated rate for 25 hours of service.</t>
  </si>
  <si>
    <t>per week. Funding for less than 25 hours should be prorated accordingly. You only need to complete</t>
  </si>
  <si>
    <t>This tab is used only for services equal to or under the $846 monthly funding for 25 hours/5 days</t>
  </si>
  <si>
    <t>will suffice.</t>
  </si>
  <si>
    <t xml:space="preserve">This would be signed by the provider and the CDDP or an email acceptance by both individuals </t>
  </si>
  <si>
    <t>staffing/supervision requirements must be documented in the client’s ISP.</t>
  </si>
  <si>
    <t xml:space="preserve">Standard staffing ratio for program and/or as noted in the client’s ISP. Hours and </t>
  </si>
  <si>
    <t xml:space="preserve"> week must follow a pro-rated service rate to reflect lesser hours.</t>
  </si>
  <si>
    <t>that limit  the client’s ability to participate in vocational services for fewer than 25 hours per</t>
  </si>
  <si>
    <r>
      <t>HOURS OF SERVICE</t>
    </r>
    <r>
      <rPr>
        <sz val="12"/>
        <rFont val="Times New Roman"/>
        <family val="1"/>
      </rPr>
      <t>:  Any physical, behavioral, cognitive, or mental health conditions</t>
    </r>
  </si>
  <si>
    <t>Authorization.</t>
  </si>
  <si>
    <t>Approval Documentation: Requires Both Signatures for Budget Approval or Email</t>
  </si>
  <si>
    <t>Direct staff hourly rate is $10.80/hr. Please enter only the number of staff in the staff box and only the number of clients in the client box. The tool will calculate the staffing ratio.</t>
  </si>
  <si>
    <t>(exception process not needed for this rate)</t>
  </si>
  <si>
    <t>Changes in version 7 allow CDDP to enter the monthly rates. It will no longer prorate the $846.</t>
  </si>
  <si>
    <t xml:space="preserve">hours per week and days per week. The system will calculate daily rates. </t>
  </si>
  <si>
    <t xml:space="preserve">This tab is in response to SPD-PT-11-017, upon ISP changes a client chooses to increase or </t>
  </si>
  <si>
    <t xml:space="preserve">calculated for you. </t>
  </si>
  <si>
    <t>Follow the instructions within the document. If needed the daily rate will be automatically</t>
  </si>
  <si>
    <t>Transportation to and from work may not be included in this rate; if requesting 53 funds use the 53 Budget worksheet.</t>
  </si>
  <si>
    <t>Monthly Transportation Rate:</t>
  </si>
  <si>
    <r>
      <t>TRANSPORTATION:</t>
    </r>
    <r>
      <rPr>
        <sz val="12"/>
        <rFont val="Times New Roman"/>
        <family val="1"/>
      </rPr>
      <t xml:space="preserve">  May only include transportation needed within the work day.</t>
    </r>
  </si>
  <si>
    <t>Transportation, DD53 may transfer if same need remains. If the need is reduced please submit 53 budget sheet.</t>
  </si>
  <si>
    <r>
      <t xml:space="preserve">Pages 1 and 2, Part A,  must be completed for all </t>
    </r>
    <r>
      <rPr>
        <b/>
        <sz val="14"/>
        <rFont val="Times New Roman"/>
        <family val="1"/>
      </rPr>
      <t>new enrollments</t>
    </r>
    <r>
      <rPr>
        <sz val="14"/>
        <rFont val="Times New Roman"/>
        <family val="1"/>
      </rPr>
      <t xml:space="preserve"> to SE54 &amp; 53 Budget requests tabs or when there is a </t>
    </r>
    <r>
      <rPr>
        <b/>
        <sz val="14"/>
        <rFont val="Times New Roman"/>
        <family val="1"/>
      </rPr>
      <t>significant</t>
    </r>
    <r>
      <rPr>
        <sz val="14"/>
        <rFont val="Times New Roman"/>
        <family val="1"/>
      </rPr>
      <t xml:space="preserve"> </t>
    </r>
    <r>
      <rPr>
        <b/>
        <sz val="14"/>
        <rFont val="Times New Roman"/>
        <family val="1"/>
      </rPr>
      <t>increase</t>
    </r>
    <r>
      <rPr>
        <sz val="14"/>
        <rFont val="Times New Roman"/>
        <family val="1"/>
      </rPr>
      <t xml:space="preserve"> in the supports (e.g., increase staffing ratios from 1:3 to 1:1), that result in increased funding.</t>
    </r>
  </si>
  <si>
    <r>
      <t xml:space="preserve">2. SE53 funding is for the transportation needs to get an individual to and/or from their vocational service site location and their residence (ie: commuter transportation).  Expenses for transportation included in a SE54 rate must </t>
    </r>
    <r>
      <rPr>
        <b/>
        <u val="single"/>
        <sz val="14"/>
        <rFont val="Times New Roman"/>
        <family val="1"/>
      </rPr>
      <t>not</t>
    </r>
    <r>
      <rPr>
        <sz val="14"/>
        <rFont val="Times New Roman"/>
        <family val="1"/>
      </rPr>
      <t xml:space="preserve"> include expenses for commuting. </t>
    </r>
  </si>
  <si>
    <t>Ind Supported Empl</t>
  </si>
  <si>
    <t>Ind Job Development</t>
  </si>
  <si>
    <t>Path to Employment</t>
  </si>
  <si>
    <t>Y</t>
  </si>
  <si>
    <t>N</t>
  </si>
  <si>
    <t>√</t>
  </si>
  <si>
    <t>Select from Dropdown all that apply.</t>
  </si>
  <si>
    <t>CDDP Signature, Title</t>
  </si>
  <si>
    <t>Vocational Program Signature, Title</t>
  </si>
  <si>
    <t>Hours/Mins of Route should include only the time the driver is with the client(s) in the vehicle.</t>
  </si>
  <si>
    <t xml:space="preserve">Please complete mileage calculation for monthly rate if service provided by an individual (PSW) or Foster Care Provider: </t>
  </si>
  <si>
    <t>Transportation Monthly Standard Rate:</t>
  </si>
  <si>
    <t xml:space="preserve">Standard Rate </t>
  </si>
  <si>
    <t xml:space="preserve">Please complete mileage calculation for monthly rate if agency does not have a Standard Rate per rider established and not purchasing a Bus or Lift Pass: </t>
  </si>
  <si>
    <t xml:space="preserve">Please enter Standard Rate per month if agency has a Standard Rate per rider established and not purchasing a Bus or Lift Pass: </t>
  </si>
  <si>
    <t xml:space="preserve">Public Provider: </t>
  </si>
  <si>
    <t xml:space="preserve">Shipping &amp; Handling </t>
  </si>
  <si>
    <t>Additional Zone Costs (if applicable)</t>
  </si>
  <si>
    <t>Standard Bus Pass (Not Door to Door)</t>
  </si>
  <si>
    <t>Lift or Door to Door Transporation</t>
  </si>
  <si>
    <t>Total Cost</t>
  </si>
  <si>
    <t xml:space="preserve">Please complete to determine monthly amount for purchasing a Bus or Lift Pass: </t>
  </si>
  <si>
    <t xml:space="preserve">Cost of Public Transportation:: </t>
  </si>
  <si>
    <t xml:space="preserve">If the Public Transportation system has additional fees for transportation outside of city limits or in different Zones identify the additional cost pro-rated monthly in the line item for Additional Zone Costs. </t>
  </si>
  <si>
    <t xml:space="preserve">SE 53 Providers that are receiving funds to purchase the Public Transit Bus or Lift Pass may not add additional fees for administrative costs at their level. </t>
  </si>
  <si>
    <t xml:space="preserve">If Shipping and Handling is imposed by the Public Transportation Provider at time of pass purchase it may be included it must be pro-rated over the time period the pass covers. </t>
  </si>
  <si>
    <t xml:space="preserve">2) Bus or Lift Pass purchased Annually - The Annual amount divided by 12 months. </t>
  </si>
  <si>
    <r>
      <t xml:space="preserve">If the Bus or Lift Pass is purchased for a different interval other monthly adjust to a monthly amount. 
  </t>
    </r>
    <r>
      <rPr>
        <b/>
        <i/>
        <sz val="12"/>
        <rFont val="Arial"/>
        <family val="2"/>
      </rPr>
      <t xml:space="preserve">Example: </t>
    </r>
  </si>
  <si>
    <t>1) Bus or Lift Pass purchased daily - Days per week authorized on SE 54 x daily rate x 4.3 weeks - Monthly Amount</t>
  </si>
  <si>
    <t xml:space="preserve">SE 53 Agency Provider tab is for providers that are not Foster Care Providers or Individuals. </t>
  </si>
  <si>
    <t xml:space="preserve">SE 53 Bus or Lift Pass tab is to be completed if the Non Agency or Agency Provider is purchasing a Bus or Lift Pass for an individual. </t>
  </si>
  <si>
    <t>SE 53 Non Agency Provider tab is for Individuals (i.e. PSW) and Foster Care Providers.</t>
  </si>
  <si>
    <t>INSTRUCTIONS FOR TAB 54 TRANSFER SERVICES</t>
  </si>
  <si>
    <t>This tab is used only for services that are transferring to a new provider with no changes in rate, hours or days per week. equal to or under the $846 monthly funding for 25 hours/5 days</t>
  </si>
  <si>
    <t>Community Based Group Supported Empl</t>
  </si>
  <si>
    <t>Community Based Non Employment</t>
  </si>
  <si>
    <t>Facility Based Non Employment</t>
  </si>
  <si>
    <t>Facility Based Employment</t>
  </si>
  <si>
    <r>
      <t xml:space="preserve">CONSULTATION SERVICES: </t>
    </r>
    <r>
      <rPr>
        <sz val="11"/>
        <rFont val="Arial"/>
        <family val="2"/>
      </rPr>
      <t>List Below</t>
    </r>
  </si>
  <si>
    <r>
      <t xml:space="preserve">"Days/Wk" is the </t>
    </r>
    <r>
      <rPr>
        <u val="single"/>
        <sz val="14"/>
        <rFont val="Times New Roman"/>
        <family val="1"/>
      </rPr>
      <t>number of days per week the ISP states a client is to attend</t>
    </r>
    <r>
      <rPr>
        <sz val="14"/>
        <rFont val="Times New Roman"/>
        <family val="1"/>
      </rPr>
      <t xml:space="preserve"> their 54 services. "Hrs/wk" is the  number of days per week the ISP states a client is to attend their 54 services.
</t>
    </r>
  </si>
  <si>
    <t>INSTRUCTIONS FOR TAB ISP CHANGES</t>
  </si>
  <si>
    <t xml:space="preserve">decrease the number of days they attend their VOC/ATE services. </t>
  </si>
  <si>
    <t xml:space="preserve">that limit the client’s ability to participate in vocational services for fewer than 25 hours per week must follow a  pro-rated service rate to reflect lesser hours. </t>
  </si>
  <si>
    <r>
      <t>HOURS OF SERVICE</t>
    </r>
    <r>
      <rPr>
        <sz val="12"/>
        <rFont val="Times New Roman"/>
        <family val="1"/>
      </rPr>
      <t xml:space="preserve">:  Any physical, behavioral, cognitive, or mental health conditions </t>
    </r>
  </si>
  <si>
    <r>
      <t>SUPERVISION:</t>
    </r>
    <r>
      <rPr>
        <sz val="12"/>
        <rFont val="Times New Roman"/>
        <family val="1"/>
      </rPr>
      <t xml:space="preserve"> </t>
    </r>
    <r>
      <rPr>
        <u val="single"/>
        <sz val="12"/>
        <rFont val="Times New Roman"/>
        <family val="1"/>
      </rPr>
      <t>As directed in ISP</t>
    </r>
    <r>
      <rPr>
        <sz val="12"/>
        <rFont val="Times New Roman"/>
        <family val="1"/>
      </rPr>
      <t xml:space="preserve">. (Individuals requiring 1:1 staffing for behavioral, </t>
    </r>
  </si>
  <si>
    <t>medical, fire setting, RN monitoring, or other issues may be required to use an alternate budget form.)</t>
  </si>
  <si>
    <t>e)</t>
  </si>
  <si>
    <t xml:space="preserve">If an individual ISP results in Job Development supports, the individual will need two budgets one addressing the Job Development hours for the allowable time period per policy. The second for all other supports that is ongoing.
</t>
  </si>
  <si>
    <t xml:space="preserve">Not to/from work commute, UseSE 53 Budget Tab for commute </t>
  </si>
  <si>
    <t>CDDP Staff Completing Budget Tool Printed Name</t>
  </si>
  <si>
    <t>Transfer Service Budget: Vocational Program (Eff 1/15/2014)</t>
  </si>
  <si>
    <t>Vocational Program Printed Name</t>
  </si>
  <si>
    <t>CDDP Printed Name</t>
  </si>
  <si>
    <r>
      <t>TRANSPORTATION:</t>
    </r>
    <r>
      <rPr>
        <sz val="12"/>
        <rFont val="Times New Roman"/>
        <family val="1"/>
      </rPr>
      <t xml:space="preserve"> May only include transportation needed within the work day.</t>
    </r>
  </si>
  <si>
    <t>Vocational Program Print Name</t>
  </si>
  <si>
    <t>CDDP Print Name</t>
  </si>
  <si>
    <t>SE53 - Transportation Service Budget - Agency (Eff 1/15/2014)</t>
  </si>
  <si>
    <t>SE53 - Transportation Service Budget - Individual or Foster Care Provider (Eff 1/15/2014)</t>
  </si>
  <si>
    <t>SE53 - Transportation Service Budget - Transit Bus/Lift Pass (Eff 1/15/2014)</t>
  </si>
  <si>
    <r>
      <t>5.  Explain need of Specialized Consultation</t>
    </r>
    <r>
      <rPr>
        <sz val="12"/>
        <rFont val="Arial"/>
        <family val="2"/>
      </rPr>
      <t xml:space="preserve"> </t>
    </r>
    <r>
      <rPr>
        <sz val="11"/>
        <rFont val="Arial"/>
        <family val="2"/>
      </rPr>
      <t>(eg: behavior support, including number of hours)</t>
    </r>
    <r>
      <rPr>
        <b/>
        <sz val="12"/>
        <rFont val="Arial"/>
        <family val="2"/>
      </rPr>
      <t>, and how it is coordinated with residential consultation:</t>
    </r>
  </si>
  <si>
    <t>6.  Explain how SE54 transportation will be addressed.  Expenses included in SE54 rate must not be included in expenses for commuting to/from service location. Identify if transportation services will be contracted separately in SE53.</t>
  </si>
  <si>
    <t xml:space="preserve">1.  Transportation funding requests in excess of $350 per month will be reviewed by the appointed ODDS review committee. </t>
  </si>
  <si>
    <t>exceptions to SE54 rate caps.</t>
  </si>
  <si>
    <t>Subtotal: SE 54 Monthly Cost/Rate:</t>
  </si>
  <si>
    <t>during an ISP please take the following actions:</t>
  </si>
  <si>
    <t xml:space="preserve">Current </t>
  </si>
  <si>
    <t>Revised</t>
  </si>
  <si>
    <t xml:space="preserve">Per SPD-PT-11-017, if a client chooses to increase or decrease their VOC/ATE hours  </t>
  </si>
  <si>
    <t>same. You do not need to complete the daily rate calculation above.</t>
  </si>
  <si>
    <t xml:space="preserve">1) If decreasing the number of days a client will attend, please end date the current CPA and create </t>
  </si>
  <si>
    <t xml:space="preserve">a new CPA with the change in number of days (Units) only. The Daily Rate should remain the </t>
  </si>
  <si>
    <t>The daily  rate must be calculated using the current monthly rate as of 9/30/2011.</t>
  </si>
  <si>
    <t xml:space="preserve">2) If increasing the number of days a client will attend please end date the current CPA and create </t>
  </si>
  <si>
    <t xml:space="preserve">a new CPA with the change in number of days (Units) and the daily rate as figured above. </t>
  </si>
  <si>
    <t>CHANGES PER CLIENT'S CHOICE PER ANNUAL ISP MEETING (Eff 1/15/2014)</t>
  </si>
  <si>
    <t>4. Does the individual currently require or have recent history of requiring exclusive 1:1 staffing or greater in a residential setting or in home supports? What service does (did) this exclusive focus staff provide?</t>
  </si>
  <si>
    <t>$897 or less</t>
  </si>
  <si>
    <t>Standard Service Budget: Vocational Program (Eff 4/1/2014)</t>
  </si>
  <si>
    <t>Other Job Development</t>
  </si>
  <si>
    <t>Discovery</t>
  </si>
  <si>
    <t>Click on the down arrow to add a check mark if the individual will receive either of the two options</t>
  </si>
  <si>
    <t>SE54 - Employment &amp; Alternative to Employment Services Budget (Eff 7/1/2014)</t>
  </si>
  <si>
    <t>Outcome Based Services: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</si>
</sst>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_(&quot;$&quot;* #,##0.000_);_(&quot;$&quot;* \(#,##0.000\);_(&quot;$&quot;* &quot;-&quot;??_);_(@_)"/>
    <numFmt numFmtId="166" formatCode="_(&quot;$&quot;* #,##0.000_);_(&quot;$&quot;* \(#,##0.000\);_(&quot;$&quot;* &quot;-&quot;???_);_(@_)"/>
  </numFmts>
  <fonts count="77">
    <font>
      <sz val="14"/>
      <name val="Arial"/>
      <family val="0"/>
    </font>
    <font>
      <sz val="11"/>
      <color indexed="8"/>
      <name val="Calibri"/>
      <family val="2"/>
    </font>
    <font>
      <b/>
      <sz val="14"/>
      <name val="Arial"/>
      <family val="2"/>
    </font>
    <font>
      <sz val="12"/>
      <name val="Arial"/>
      <family val="2"/>
    </font>
    <font>
      <b/>
      <i/>
      <sz val="14"/>
      <color indexed="10"/>
      <name val="Arial"/>
      <family val="2"/>
    </font>
    <font>
      <sz val="13"/>
      <name val="Arial"/>
      <family val="2"/>
    </font>
    <font>
      <b/>
      <sz val="13"/>
      <name val="Arial"/>
      <family val="2"/>
    </font>
    <font>
      <b/>
      <sz val="12"/>
      <name val="Arial"/>
      <family val="2"/>
    </font>
    <font>
      <sz val="8"/>
      <name val="Arial"/>
      <family val="2"/>
    </font>
    <font>
      <i/>
      <sz val="12"/>
      <color indexed="10"/>
      <name val="Arial"/>
      <family val="2"/>
    </font>
    <font>
      <b/>
      <u val="single"/>
      <sz val="10"/>
      <name val="Arial"/>
      <family val="2"/>
    </font>
    <font>
      <b/>
      <u val="single"/>
      <sz val="12"/>
      <name val="Arial"/>
      <family val="2"/>
    </font>
    <font>
      <i/>
      <sz val="12"/>
      <name val="Arial"/>
      <family val="2"/>
    </font>
    <font>
      <b/>
      <i/>
      <sz val="12"/>
      <name val="Arial"/>
      <family val="2"/>
    </font>
    <font>
      <sz val="10"/>
      <name val="Arial"/>
      <family val="2"/>
    </font>
    <font>
      <sz val="12"/>
      <name val="Times New Roman"/>
      <family val="1"/>
    </font>
    <font>
      <b/>
      <sz val="14"/>
      <name val="Times New Roman"/>
      <family val="1"/>
    </font>
    <font>
      <u val="single"/>
      <sz val="12"/>
      <name val="Times New Roman"/>
      <family val="1"/>
    </font>
    <font>
      <b/>
      <sz val="12"/>
      <name val="Times New Roman"/>
      <family val="1"/>
    </font>
    <font>
      <sz val="14"/>
      <name val="Times New Roman"/>
      <family val="1"/>
    </font>
    <font>
      <sz val="12"/>
      <color indexed="9"/>
      <name val="Arial"/>
      <family val="2"/>
    </font>
    <font>
      <sz val="12"/>
      <color indexed="9"/>
      <name val="Times New Roman"/>
      <family val="1"/>
    </font>
    <font>
      <sz val="14"/>
      <color indexed="9"/>
      <name val="Arial"/>
      <family val="2"/>
    </font>
    <font>
      <b/>
      <sz val="12"/>
      <color indexed="9"/>
      <name val="Times New Roman"/>
      <family val="1"/>
    </font>
    <font>
      <b/>
      <sz val="11"/>
      <name val="Arial"/>
      <family val="2"/>
    </font>
    <font>
      <b/>
      <sz val="13"/>
      <color indexed="12"/>
      <name val="Arial"/>
      <family val="2"/>
    </font>
    <font>
      <b/>
      <sz val="10"/>
      <name val="Arial"/>
      <family val="2"/>
    </font>
    <font>
      <sz val="11"/>
      <name val="Arial"/>
      <family val="2"/>
    </font>
    <font>
      <sz val="11"/>
      <color indexed="12"/>
      <name val="Arial"/>
      <family val="2"/>
    </font>
    <font>
      <b/>
      <sz val="9"/>
      <name val="Arial"/>
      <family val="2"/>
    </font>
    <font>
      <sz val="8"/>
      <name val="Tahoma"/>
      <family val="2"/>
    </font>
    <font>
      <b/>
      <sz val="8"/>
      <name val="Tahoma"/>
      <family val="2"/>
    </font>
    <font>
      <b/>
      <u val="single"/>
      <sz val="14"/>
      <name val="Times New Roman"/>
      <family val="1"/>
    </font>
    <font>
      <b/>
      <i/>
      <sz val="14"/>
      <color indexed="10"/>
      <name val="Times New Roman"/>
      <family val="1"/>
    </font>
    <font>
      <b/>
      <i/>
      <sz val="14"/>
      <name val="Times New Roman"/>
      <family val="1"/>
    </font>
    <font>
      <b/>
      <sz val="14"/>
      <color indexed="12"/>
      <name val="Times New Roman"/>
      <family val="1"/>
    </font>
    <font>
      <u val="single"/>
      <sz val="14"/>
      <name val="Times New Roman"/>
      <family val="1"/>
    </font>
    <font>
      <sz val="12"/>
      <color indexed="9"/>
      <name val="Cambria"/>
      <family val="1"/>
    </font>
    <font>
      <b/>
      <sz val="14"/>
      <color indexed="9"/>
      <name val="Cambria"/>
      <family val="1"/>
    </font>
    <font>
      <i/>
      <sz val="10"/>
      <name val="Arial"/>
      <family val="2"/>
    </font>
    <font>
      <b/>
      <i/>
      <sz val="12"/>
      <color indexed="9"/>
      <name val="Arial"/>
      <family val="2"/>
    </font>
    <font>
      <i/>
      <sz val="14"/>
      <color indexed="10"/>
      <name val="Arial"/>
      <family val="2"/>
    </font>
    <font>
      <b/>
      <i/>
      <sz val="12"/>
      <color indexed="10"/>
      <name val="Arial"/>
      <family val="2"/>
    </font>
    <font>
      <b/>
      <sz val="14"/>
      <color indexed="9"/>
      <name val="Arial"/>
      <family val="2"/>
    </font>
    <font>
      <sz val="14"/>
      <color indexed="8"/>
      <name val="Arial"/>
      <family val="2"/>
    </font>
    <font>
      <sz val="12"/>
      <color indexed="8"/>
      <name val="Times New Roman"/>
      <family val="1"/>
    </font>
    <font>
      <sz val="11"/>
      <color indexed="8"/>
      <name val="Arial"/>
      <family val="2"/>
    </font>
    <font>
      <b/>
      <sz val="12"/>
      <color indexed="8"/>
      <name val="Times New Roman"/>
      <family val="1"/>
    </font>
    <font>
      <sz val="12"/>
      <color indexed="8"/>
      <name val="Arial"/>
      <family val="2"/>
    </font>
    <font>
      <b/>
      <sz val="14"/>
      <color indexed="8"/>
      <name val="Arial"/>
      <family val="2"/>
    </font>
    <font>
      <b/>
      <sz val="12"/>
      <color indexed="8"/>
      <name val="Arial"/>
      <family val="2"/>
    </font>
    <font>
      <b/>
      <i/>
      <sz val="14"/>
      <color indexed="8"/>
      <name val="Arial"/>
      <family val="2"/>
    </font>
    <font>
      <b/>
      <sz val="13"/>
      <name val="Times New Roman"/>
      <family val="1"/>
    </font>
    <font>
      <sz val="11"/>
      <color indexed="9"/>
      <name val="Arial"/>
      <family val="2"/>
    </font>
    <font>
      <sz val="14"/>
      <color indexed="10"/>
      <name val="Arial"/>
      <family val="2"/>
    </font>
    <font>
      <sz val="12"/>
      <color indexed="10"/>
      <name val="Arial"/>
      <family val="2"/>
    </font>
    <font>
      <b/>
      <sz val="12"/>
      <color indexed="10"/>
      <name val="Arial"/>
      <family val="2"/>
    </font>
    <font>
      <b/>
      <sz val="14"/>
      <color indexed="10"/>
      <name val="Arial"/>
      <family val="2"/>
    </font>
    <font>
      <b/>
      <i/>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5"/>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botto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top style="medium"/>
      <bottom style="medium"/>
    </border>
    <border>
      <left/>
      <right/>
      <top style="medium"/>
      <bottom style="medium"/>
    </border>
    <border>
      <left style="thin"/>
      <right style="thin"/>
      <top/>
      <bottom style="thin"/>
    </border>
    <border>
      <left style="thin"/>
      <right/>
      <top/>
      <bottom style="thin"/>
    </border>
    <border>
      <left/>
      <right/>
      <top/>
      <bottom style="thin"/>
    </border>
    <border>
      <left/>
      <right style="thin"/>
      <top/>
      <bottom style="thin"/>
    </border>
    <border>
      <left/>
      <right style="medium"/>
      <top style="medium"/>
      <bottom style="medium"/>
    </border>
    <border>
      <left style="medium"/>
      <right/>
      <top/>
      <bottom/>
    </border>
    <border>
      <left style="medium"/>
      <right style="medium"/>
      <top style="medium"/>
      <bottom/>
    </border>
    <border>
      <left/>
      <right/>
      <top style="medium"/>
      <bottom/>
    </border>
    <border>
      <left/>
      <right/>
      <top/>
      <bottom style="medium"/>
    </border>
    <border>
      <left/>
      <right style="thin"/>
      <top/>
      <bottom/>
    </border>
    <border>
      <left style="thin"/>
      <right/>
      <top style="thin"/>
      <bottom/>
    </border>
    <border>
      <left/>
      <right/>
      <top style="thin"/>
      <bottom/>
    </border>
    <border>
      <left/>
      <right style="thin"/>
      <top style="thin"/>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3" borderId="0" applyNumberFormat="0" applyBorder="0" applyAlignment="0" applyProtection="0"/>
    <xf numFmtId="0" fontId="61" fillId="20" borderId="1" applyNumberFormat="0" applyAlignment="0" applyProtection="0"/>
    <xf numFmtId="0" fontId="6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4"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22" borderId="0" applyNumberFormat="0" applyBorder="0" applyAlignment="0" applyProtection="0"/>
    <xf numFmtId="0" fontId="0" fillId="0" borderId="0">
      <alignment/>
      <protection/>
    </xf>
    <xf numFmtId="0" fontId="0" fillId="23" borderId="7" applyNumberFormat="0" applyFont="0" applyAlignment="0" applyProtection="0"/>
    <xf numFmtId="0" fontId="71" fillId="20"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3">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22" borderId="10" xfId="0" applyFont="1" applyFill="1" applyBorder="1" applyAlignment="1" applyProtection="1">
      <alignment wrapText="1"/>
      <protection locked="0"/>
    </xf>
    <xf numFmtId="0" fontId="3" fillId="0" borderId="0" xfId="0" applyFont="1" applyAlignment="1" applyProtection="1">
      <alignment/>
      <protection/>
    </xf>
    <xf numFmtId="0" fontId="15" fillId="0" borderId="0" xfId="0" applyFont="1" applyAlignment="1">
      <alignment/>
    </xf>
    <xf numFmtId="0" fontId="0" fillId="0" borderId="0" xfId="0" applyAlignment="1">
      <alignment horizontal="center"/>
    </xf>
    <xf numFmtId="0" fontId="0" fillId="0" borderId="0" xfId="0" applyBorder="1" applyAlignment="1">
      <alignment/>
    </xf>
    <xf numFmtId="0" fontId="0" fillId="20" borderId="0" xfId="0" applyFill="1" applyBorder="1" applyAlignment="1">
      <alignment/>
    </xf>
    <xf numFmtId="0" fontId="0" fillId="0" borderId="0" xfId="0" applyFill="1" applyBorder="1" applyAlignment="1">
      <alignment/>
    </xf>
    <xf numFmtId="0" fontId="0" fillId="0" borderId="0" xfId="0" applyFont="1" applyAlignment="1">
      <alignment/>
    </xf>
    <xf numFmtId="43" fontId="0" fillId="0" borderId="0" xfId="0" applyNumberFormat="1" applyAlignment="1">
      <alignment/>
    </xf>
    <xf numFmtId="0" fontId="0" fillId="0" borderId="0" xfId="0" applyBorder="1" applyAlignment="1">
      <alignment horizontal="center"/>
    </xf>
    <xf numFmtId="0" fontId="16" fillId="0" borderId="0" xfId="0" applyFont="1" applyBorder="1" applyAlignment="1">
      <alignment horizontal="center"/>
    </xf>
    <xf numFmtId="0" fontId="15" fillId="0" borderId="0" xfId="0" applyFont="1" applyBorder="1" applyAlignment="1">
      <alignment/>
    </xf>
    <xf numFmtId="0" fontId="18" fillId="0" borderId="0" xfId="0" applyFont="1" applyBorder="1" applyAlignment="1">
      <alignment/>
    </xf>
    <xf numFmtId="6" fontId="0" fillId="0" borderId="0" xfId="0" applyNumberFormat="1" applyBorder="1" applyAlignment="1">
      <alignment/>
    </xf>
    <xf numFmtId="0" fontId="15" fillId="20" borderId="0" xfId="0" applyFont="1" applyFill="1" applyBorder="1" applyAlignment="1">
      <alignment/>
    </xf>
    <xf numFmtId="43" fontId="0" fillId="0" borderId="0" xfId="0" applyNumberFormat="1" applyFont="1" applyAlignment="1">
      <alignment/>
    </xf>
    <xf numFmtId="43" fontId="0" fillId="0" borderId="0" xfId="42" applyFont="1" applyAlignment="1">
      <alignment/>
    </xf>
    <xf numFmtId="43" fontId="15" fillId="0" borderId="0" xfId="42" applyFont="1" applyBorder="1" applyAlignment="1">
      <alignment/>
    </xf>
    <xf numFmtId="43" fontId="16" fillId="0" borderId="0" xfId="42" applyFont="1" applyBorder="1" applyAlignment="1">
      <alignment/>
    </xf>
    <xf numFmtId="0" fontId="19" fillId="0" borderId="0" xfId="0" applyFont="1" applyBorder="1" applyAlignment="1">
      <alignment/>
    </xf>
    <xf numFmtId="6" fontId="19" fillId="0" borderId="0" xfId="0" applyNumberFormat="1" applyFont="1" applyBorder="1" applyAlignment="1">
      <alignment/>
    </xf>
    <xf numFmtId="0" fontId="18" fillId="0" borderId="0" xfId="0" applyFont="1" applyBorder="1" applyAlignment="1">
      <alignment horizontal="center"/>
    </xf>
    <xf numFmtId="43" fontId="0" fillId="0" borderId="0" xfId="42" applyFont="1" applyBorder="1" applyAlignment="1">
      <alignment/>
    </xf>
    <xf numFmtId="0" fontId="21" fillId="0" borderId="0" xfId="0" applyFont="1" applyBorder="1" applyAlignment="1" applyProtection="1">
      <alignment/>
      <protection hidden="1"/>
    </xf>
    <xf numFmtId="0" fontId="23" fillId="0" borderId="0" xfId="0" applyFont="1" applyBorder="1" applyAlignment="1" applyProtection="1">
      <alignment/>
      <protection hidden="1"/>
    </xf>
    <xf numFmtId="0" fontId="20" fillId="0" borderId="0" xfId="0" applyFont="1" applyBorder="1" applyAlignment="1" applyProtection="1">
      <alignment/>
      <protection hidden="1"/>
    </xf>
    <xf numFmtId="14" fontId="3" fillId="22" borderId="10" xfId="0" applyNumberFormat="1" applyFont="1" applyFill="1" applyBorder="1" applyAlignment="1" applyProtection="1">
      <alignment wrapText="1"/>
      <protection locked="0"/>
    </xf>
    <xf numFmtId="0" fontId="25" fillId="0" borderId="0" xfId="0" applyFont="1" applyAlignment="1">
      <alignment/>
    </xf>
    <xf numFmtId="0" fontId="22" fillId="0" borderId="0" xfId="0" applyFont="1" applyAlignment="1">
      <alignment/>
    </xf>
    <xf numFmtId="43" fontId="22" fillId="0" borderId="0" xfId="0" applyNumberFormat="1" applyFont="1" applyAlignment="1">
      <alignment/>
    </xf>
    <xf numFmtId="14" fontId="3" fillId="22" borderId="10" xfId="0" applyNumberFormat="1" applyFont="1" applyFill="1" applyBorder="1" applyAlignment="1" applyProtection="1">
      <alignment horizontal="center"/>
      <protection locked="0"/>
    </xf>
    <xf numFmtId="0" fontId="2" fillId="0" borderId="0" xfId="0" applyFont="1" applyAlignment="1" applyProtection="1">
      <alignment/>
      <protection/>
    </xf>
    <xf numFmtId="0" fontId="9" fillId="0" borderId="0" xfId="0" applyFont="1" applyAlignment="1" applyProtection="1">
      <alignment/>
      <protection/>
    </xf>
    <xf numFmtId="0" fontId="7" fillId="0" borderId="0" xfId="0" applyFont="1" applyAlignment="1" applyProtection="1">
      <alignment horizontal="right"/>
      <protection/>
    </xf>
    <xf numFmtId="0" fontId="3" fillId="0" borderId="0" xfId="0" applyFont="1" applyBorder="1" applyAlignment="1" applyProtection="1">
      <alignment/>
      <protection/>
    </xf>
    <xf numFmtId="0" fontId="3" fillId="0" borderId="0" xfId="0" applyFont="1" applyBorder="1" applyAlignment="1" applyProtection="1">
      <alignment wrapText="1"/>
      <protection/>
    </xf>
    <xf numFmtId="0" fontId="7" fillId="0" borderId="0" xfId="0" applyFont="1" applyAlignment="1" applyProtection="1">
      <alignment/>
      <protection/>
    </xf>
    <xf numFmtId="0" fontId="20" fillId="0" borderId="0" xfId="0" applyFont="1" applyAlignment="1" applyProtection="1">
      <alignment/>
      <protection/>
    </xf>
    <xf numFmtId="0" fontId="7" fillId="0" borderId="11" xfId="0" applyFont="1" applyFill="1" applyBorder="1" applyAlignment="1" applyProtection="1">
      <alignment horizontal="right" wrapText="1"/>
      <protection/>
    </xf>
    <xf numFmtId="0" fontId="10" fillId="0" borderId="0" xfId="0" applyFont="1" applyAlignment="1" applyProtection="1">
      <alignment horizontal="center"/>
      <protection/>
    </xf>
    <xf numFmtId="0" fontId="0" fillId="0" borderId="0" xfId="0" applyAlignment="1" applyProtection="1">
      <alignment/>
      <protection/>
    </xf>
    <xf numFmtId="0" fontId="14" fillId="0" borderId="0" xfId="0" applyFont="1" applyAlignment="1" applyProtection="1">
      <alignment/>
      <protection/>
    </xf>
    <xf numFmtId="44" fontId="3" fillId="0" borderId="10" xfId="0" applyNumberFormat="1" applyFont="1" applyBorder="1" applyAlignment="1" applyProtection="1">
      <alignment/>
      <protection/>
    </xf>
    <xf numFmtId="0" fontId="12" fillId="0" borderId="0" xfId="0" applyFont="1" applyAlignment="1" applyProtection="1">
      <alignment/>
      <protection/>
    </xf>
    <xf numFmtId="0" fontId="3" fillId="0" borderId="0" xfId="0" applyFont="1" applyAlignment="1" applyProtection="1">
      <alignment/>
      <protection/>
    </xf>
    <xf numFmtId="0" fontId="0" fillId="0" borderId="0" xfId="0" applyBorder="1" applyAlignment="1" applyProtection="1">
      <alignment/>
      <protection/>
    </xf>
    <xf numFmtId="43" fontId="13" fillId="0" borderId="0" xfId="42" applyFont="1" applyBorder="1" applyAlignment="1" applyProtection="1">
      <alignment/>
      <protection/>
    </xf>
    <xf numFmtId="0" fontId="2" fillId="0" borderId="0" xfId="0" applyFont="1" applyAlignment="1" applyProtection="1">
      <alignment horizontal="left"/>
      <protection/>
    </xf>
    <xf numFmtId="0" fontId="3" fillId="0" borderId="0" xfId="0" applyFont="1" applyBorder="1" applyAlignment="1" applyProtection="1">
      <alignment/>
      <protection/>
    </xf>
    <xf numFmtId="0" fontId="7" fillId="0" borderId="0" xfId="0" applyFont="1" applyBorder="1" applyAlignment="1" applyProtection="1">
      <alignment horizontal="right"/>
      <protection/>
    </xf>
    <xf numFmtId="0" fontId="2" fillId="0" borderId="0" xfId="0" applyFont="1" applyBorder="1" applyAlignment="1" applyProtection="1">
      <alignment/>
      <protection/>
    </xf>
    <xf numFmtId="44" fontId="2" fillId="0" borderId="0" xfId="0" applyNumberFormat="1" applyFont="1" applyBorder="1" applyAlignment="1" applyProtection="1">
      <alignment wrapText="1"/>
      <protection/>
    </xf>
    <xf numFmtId="0" fontId="2" fillId="0" borderId="0" xfId="0" applyFont="1" applyBorder="1" applyAlignment="1" applyProtection="1">
      <alignment wrapText="1"/>
      <protection/>
    </xf>
    <xf numFmtId="0" fontId="10" fillId="0" borderId="0" xfId="0" applyFont="1" applyBorder="1" applyAlignment="1" applyProtection="1">
      <alignment horizontal="center"/>
      <protection/>
    </xf>
    <xf numFmtId="0" fontId="7" fillId="0" borderId="0" xfId="0" applyFont="1" applyAlignment="1" applyProtection="1">
      <alignment/>
      <protection/>
    </xf>
    <xf numFmtId="0" fontId="26" fillId="0" borderId="0" xfId="0" applyFont="1" applyAlignment="1" applyProtection="1">
      <alignment/>
      <protection/>
    </xf>
    <xf numFmtId="49" fontId="3" fillId="0" borderId="10" xfId="0" applyNumberFormat="1" applyFont="1" applyFill="1" applyBorder="1" applyAlignment="1" applyProtection="1">
      <alignment/>
      <protection/>
    </xf>
    <xf numFmtId="14" fontId="3" fillId="0" borderId="10" xfId="0" applyNumberFormat="1" applyFont="1" applyFill="1" applyBorder="1" applyAlignment="1" applyProtection="1">
      <alignment horizontal="center"/>
      <protection/>
    </xf>
    <xf numFmtId="0" fontId="7" fillId="0" borderId="0" xfId="0" applyFont="1" applyAlignment="1" applyProtection="1">
      <alignment/>
      <protection/>
    </xf>
    <xf numFmtId="0" fontId="24" fillId="0" borderId="0" xfId="0" applyFont="1" applyAlignment="1" applyProtection="1">
      <alignment/>
      <protection/>
    </xf>
    <xf numFmtId="49" fontId="3" fillId="0" borderId="10" xfId="0" applyNumberFormat="1" applyFont="1" applyFill="1" applyBorder="1" applyAlignment="1" applyProtection="1">
      <alignment horizontal="center"/>
      <protection/>
    </xf>
    <xf numFmtId="0" fontId="15" fillId="0" borderId="0" xfId="0" applyFont="1" applyAlignment="1" applyProtection="1">
      <alignment/>
      <protection/>
    </xf>
    <xf numFmtId="0" fontId="0" fillId="0" borderId="0" xfId="0" applyFont="1" applyAlignment="1" applyProtection="1">
      <alignment/>
      <protection/>
    </xf>
    <xf numFmtId="43" fontId="0" fillId="0" borderId="0" xfId="0" applyNumberFormat="1" applyFont="1" applyAlignment="1" applyProtection="1">
      <alignment/>
      <protection/>
    </xf>
    <xf numFmtId="0" fontId="0" fillId="0" borderId="0" xfId="0" applyAlignment="1" applyProtection="1">
      <alignment horizontal="center"/>
      <protection/>
    </xf>
    <xf numFmtId="0" fontId="16" fillId="0" borderId="0" xfId="0" applyFont="1" applyAlignment="1" applyProtection="1">
      <alignment horizontal="center"/>
      <protection/>
    </xf>
    <xf numFmtId="0" fontId="16" fillId="0" borderId="0" xfId="0" applyFont="1" applyAlignment="1" applyProtection="1">
      <alignment/>
      <protection/>
    </xf>
    <xf numFmtId="0" fontId="18" fillId="0" borderId="0" xfId="0" applyFont="1" applyAlignment="1" applyProtection="1">
      <alignment/>
      <protection/>
    </xf>
    <xf numFmtId="43" fontId="0" fillId="0" borderId="0" xfId="0" applyNumberFormat="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7" fillId="0" borderId="0" xfId="0" applyFont="1" applyAlignment="1" applyProtection="1">
      <alignment horizontal="left"/>
      <protection/>
    </xf>
    <xf numFmtId="164" fontId="3" fillId="0" borderId="0" xfId="0" applyNumberFormat="1" applyFont="1" applyBorder="1" applyAlignment="1" applyProtection="1">
      <alignment wrapText="1"/>
      <protection/>
    </xf>
    <xf numFmtId="0" fontId="13" fillId="0" borderId="0" xfId="0" applyFont="1" applyAlignment="1" applyProtection="1">
      <alignment/>
      <protection/>
    </xf>
    <xf numFmtId="0" fontId="2" fillId="0" borderId="0" xfId="0" applyFont="1" applyAlignment="1" applyProtection="1">
      <alignment horizontal="right"/>
      <protection/>
    </xf>
    <xf numFmtId="0" fontId="3" fillId="0" borderId="10" xfId="0" applyNumberFormat="1" applyFont="1" applyFill="1" applyBorder="1" applyAlignment="1" applyProtection="1">
      <alignment/>
      <protection/>
    </xf>
    <xf numFmtId="0" fontId="29" fillId="0" borderId="0" xfId="0" applyFont="1" applyAlignment="1" applyProtection="1">
      <alignment/>
      <protection/>
    </xf>
    <xf numFmtId="0" fontId="0" fillId="0" borderId="0" xfId="0" applyFont="1" applyBorder="1" applyAlignment="1" applyProtection="1">
      <alignment/>
      <protection hidden="1"/>
    </xf>
    <xf numFmtId="0" fontId="0" fillId="0" borderId="0" xfId="0" applyFont="1" applyAlignment="1">
      <alignment/>
    </xf>
    <xf numFmtId="43" fontId="27" fillId="0" borderId="0" xfId="42" applyFont="1" applyBorder="1" applyAlignment="1" applyProtection="1">
      <alignment/>
      <protection hidden="1"/>
    </xf>
    <xf numFmtId="43" fontId="0" fillId="0" borderId="0" xfId="42" applyFont="1" applyBorder="1" applyAlignment="1" applyProtection="1">
      <alignment/>
      <protection hidden="1"/>
    </xf>
    <xf numFmtId="0" fontId="3" fillId="0" borderId="0" xfId="0" applyFont="1" applyBorder="1" applyAlignment="1" applyProtection="1">
      <alignment/>
      <protection hidden="1"/>
    </xf>
    <xf numFmtId="20" fontId="8" fillId="0" borderId="11" xfId="0" applyNumberFormat="1" applyFont="1" applyFill="1" applyBorder="1" applyAlignment="1" applyProtection="1">
      <alignment wrapText="1"/>
      <protection/>
    </xf>
    <xf numFmtId="0" fontId="16" fillId="0" borderId="0" xfId="0" applyFont="1" applyAlignment="1">
      <alignment/>
    </xf>
    <xf numFmtId="0" fontId="19" fillId="0" borderId="0" xfId="0" applyFont="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19" fillId="0" borderId="0" xfId="0" applyFont="1" applyAlignment="1">
      <alignment horizontal="right" vertical="top"/>
    </xf>
    <xf numFmtId="0" fontId="19" fillId="0" borderId="0" xfId="0" applyFont="1" applyAlignment="1">
      <alignment horizontal="right"/>
    </xf>
    <xf numFmtId="0" fontId="19" fillId="0" borderId="0" xfId="0" applyFont="1" applyAlignment="1">
      <alignment vertical="top"/>
    </xf>
    <xf numFmtId="0" fontId="19" fillId="0" borderId="0" xfId="0" applyFont="1" applyAlignment="1">
      <alignment horizontal="center"/>
    </xf>
    <xf numFmtId="0" fontId="18" fillId="0" borderId="0" xfId="0" applyFont="1" applyAlignment="1" applyProtection="1">
      <alignment horizontal="left" wrapText="1"/>
      <protection/>
    </xf>
    <xf numFmtId="0" fontId="3" fillId="21" borderId="0" xfId="0" applyFont="1" applyFill="1" applyAlignment="1" applyProtection="1">
      <alignment/>
      <protection/>
    </xf>
    <xf numFmtId="0" fontId="0" fillId="21" borderId="0" xfId="0" applyFill="1" applyAlignment="1" applyProtection="1">
      <alignment/>
      <protection/>
    </xf>
    <xf numFmtId="0" fontId="20" fillId="0" borderId="0" xfId="0" applyFont="1" applyAlignment="1" applyProtection="1">
      <alignment/>
      <protection/>
    </xf>
    <xf numFmtId="0" fontId="37" fillId="0" borderId="0" xfId="0" applyFont="1" applyAlignment="1" applyProtection="1">
      <alignment/>
      <protection/>
    </xf>
    <xf numFmtId="0" fontId="38" fillId="0" borderId="0" xfId="0" applyFont="1" applyAlignment="1" applyProtection="1">
      <alignment/>
      <protection/>
    </xf>
    <xf numFmtId="165" fontId="3" fillId="0" borderId="0" xfId="44" applyNumberFormat="1" applyFont="1" applyAlignment="1" applyProtection="1">
      <alignment/>
      <protection/>
    </xf>
    <xf numFmtId="44" fontId="3" fillId="22" borderId="10" xfId="44" applyFont="1" applyFill="1" applyBorder="1" applyAlignment="1" applyProtection="1">
      <alignment/>
      <protection locked="0"/>
    </xf>
    <xf numFmtId="44" fontId="7" fillId="0" borderId="12" xfId="0" applyNumberFormat="1" applyFont="1" applyBorder="1" applyAlignment="1" applyProtection="1">
      <alignment/>
      <protection/>
    </xf>
    <xf numFmtId="0" fontId="0" fillId="0" borderId="0" xfId="0" applyFill="1" applyAlignment="1" applyProtection="1">
      <alignment/>
      <protection/>
    </xf>
    <xf numFmtId="44" fontId="3" fillId="22" borderId="10" xfId="0" applyNumberFormat="1" applyFont="1" applyFill="1" applyBorder="1" applyAlignment="1" applyProtection="1">
      <alignment/>
      <protection locked="0"/>
    </xf>
    <xf numFmtId="0" fontId="7" fillId="0" borderId="0" xfId="55" applyFont="1" applyProtection="1">
      <alignment/>
      <protection/>
    </xf>
    <xf numFmtId="0" fontId="3" fillId="0" borderId="0" xfId="55" applyFont="1" applyAlignment="1" applyProtection="1">
      <alignment vertical="top" wrapText="1"/>
      <protection/>
    </xf>
    <xf numFmtId="0" fontId="3" fillId="0" borderId="0" xfId="55" applyFont="1" applyProtection="1">
      <alignment/>
      <protection/>
    </xf>
    <xf numFmtId="0" fontId="3" fillId="0" borderId="0" xfId="55" applyFont="1" applyFill="1" applyBorder="1" applyProtection="1">
      <alignment/>
      <protection/>
    </xf>
    <xf numFmtId="0" fontId="7" fillId="0" borderId="0" xfId="55" applyFont="1" applyAlignment="1" applyProtection="1">
      <alignment horizontal="right"/>
      <protection/>
    </xf>
    <xf numFmtId="0" fontId="7" fillId="0" borderId="0" xfId="55" applyFont="1" applyBorder="1" applyProtection="1">
      <alignment/>
      <protection/>
    </xf>
    <xf numFmtId="44" fontId="7" fillId="0" borderId="0" xfId="55" applyNumberFormat="1" applyFont="1" applyBorder="1" applyAlignment="1" applyProtection="1">
      <alignment wrapText="1"/>
      <protection/>
    </xf>
    <xf numFmtId="0" fontId="3" fillId="0" borderId="0" xfId="55" applyFont="1" applyBorder="1" applyProtection="1">
      <alignment/>
      <protection/>
    </xf>
    <xf numFmtId="0" fontId="11" fillId="0" borderId="0" xfId="55" applyFont="1" applyAlignment="1" applyProtection="1">
      <alignment horizontal="right"/>
      <protection/>
    </xf>
    <xf numFmtId="0" fontId="11" fillId="0" borderId="0" xfId="55" applyFont="1" applyBorder="1" applyAlignment="1" applyProtection="1">
      <alignment horizontal="right"/>
      <protection/>
    </xf>
    <xf numFmtId="44" fontId="3" fillId="22" borderId="10" xfId="55" applyNumberFormat="1" applyFont="1" applyFill="1" applyBorder="1" applyAlignment="1" applyProtection="1">
      <alignment horizontal="center" wrapText="1"/>
      <protection locked="0"/>
    </xf>
    <xf numFmtId="0" fontId="11" fillId="0" borderId="0" xfId="55" applyFont="1" applyProtection="1">
      <alignment/>
      <protection/>
    </xf>
    <xf numFmtId="0" fontId="3" fillId="0" borderId="0" xfId="55" applyFont="1" applyBorder="1" applyAlignment="1" applyProtection="1">
      <alignment/>
      <protection/>
    </xf>
    <xf numFmtId="44" fontId="7" fillId="20" borderId="10" xfId="55" applyNumberFormat="1" applyFont="1" applyFill="1" applyBorder="1" applyAlignment="1" applyProtection="1">
      <alignment horizontal="center" wrapText="1"/>
      <protection/>
    </xf>
    <xf numFmtId="0" fontId="0" fillId="0" borderId="0" xfId="0" applyFont="1" applyAlignment="1" applyProtection="1">
      <alignment/>
      <protection hidden="1"/>
    </xf>
    <xf numFmtId="43" fontId="0" fillId="0" borderId="0" xfId="0" applyNumberFormat="1" applyFont="1" applyAlignment="1" applyProtection="1">
      <alignment/>
      <protection hidden="1"/>
    </xf>
    <xf numFmtId="0" fontId="22" fillId="0" borderId="0" xfId="0" applyFont="1" applyAlignment="1" applyProtection="1">
      <alignment/>
      <protection hidden="1"/>
    </xf>
    <xf numFmtId="0" fontId="0" fillId="0" borderId="0" xfId="0" applyAlignment="1" applyProtection="1">
      <alignment/>
      <protection hidden="1"/>
    </xf>
    <xf numFmtId="44" fontId="3" fillId="20" borderId="10" xfId="0" applyNumberFormat="1" applyFont="1" applyFill="1" applyBorder="1" applyAlignment="1" applyProtection="1">
      <alignment/>
      <protection/>
    </xf>
    <xf numFmtId="44" fontId="3" fillId="0" borderId="10" xfId="44"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24" borderId="0" xfId="0" applyFont="1" applyFill="1" applyAlignment="1" applyProtection="1">
      <alignment/>
      <protection/>
    </xf>
    <xf numFmtId="0" fontId="7" fillId="0" borderId="15" xfId="0" applyFont="1" applyBorder="1" applyAlignment="1" applyProtection="1">
      <alignment horizontal="right"/>
      <protection/>
    </xf>
    <xf numFmtId="44" fontId="3" fillId="20" borderId="16" xfId="0" applyNumberFormat="1" applyFont="1" applyFill="1" applyBorder="1" applyAlignment="1" applyProtection="1">
      <alignment/>
      <protection/>
    </xf>
    <xf numFmtId="0" fontId="2" fillId="20" borderId="17" xfId="0" applyFont="1" applyFill="1" applyBorder="1" applyAlignment="1" applyProtection="1">
      <alignment/>
      <protection/>
    </xf>
    <xf numFmtId="0" fontId="3" fillId="20" borderId="18" xfId="0" applyFont="1" applyFill="1" applyBorder="1" applyAlignment="1" applyProtection="1">
      <alignment/>
      <protection/>
    </xf>
    <xf numFmtId="0" fontId="3" fillId="22" borderId="19" xfId="0" applyFont="1" applyFill="1" applyBorder="1" applyAlignment="1" applyProtection="1">
      <alignment/>
      <protection locked="0"/>
    </xf>
    <xf numFmtId="44" fontId="3" fillId="20" borderId="19" xfId="0" applyNumberFormat="1" applyFont="1" applyFill="1" applyBorder="1" applyAlignment="1" applyProtection="1">
      <alignment/>
      <protection/>
    </xf>
    <xf numFmtId="0" fontId="10" fillId="20" borderId="18" xfId="0" applyFont="1" applyFill="1" applyBorder="1" applyAlignment="1" applyProtection="1">
      <alignment horizontal="center"/>
      <protection/>
    </xf>
    <xf numFmtId="44" fontId="3" fillId="22" borderId="19" xfId="44" applyFont="1" applyFill="1" applyBorder="1" applyAlignment="1" applyProtection="1">
      <alignment/>
      <protection locked="0"/>
    </xf>
    <xf numFmtId="0" fontId="3" fillId="0" borderId="20"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44" fontId="3" fillId="0" borderId="19" xfId="44" applyFont="1" applyBorder="1" applyAlignment="1" applyProtection="1">
      <alignment/>
      <protection/>
    </xf>
    <xf numFmtId="44" fontId="3" fillId="0" borderId="19" xfId="0" applyNumberFormat="1" applyFont="1" applyBorder="1" applyAlignment="1" applyProtection="1">
      <alignment/>
      <protection/>
    </xf>
    <xf numFmtId="0" fontId="11" fillId="20" borderId="23" xfId="0" applyFont="1" applyFill="1" applyBorder="1" applyAlignment="1" applyProtection="1">
      <alignment horizontal="center"/>
      <protection/>
    </xf>
    <xf numFmtId="0" fontId="3" fillId="0" borderId="0" xfId="0" applyFont="1" applyAlignment="1" applyProtection="1">
      <alignment horizontal="right"/>
      <protection/>
    </xf>
    <xf numFmtId="0" fontId="39" fillId="0" borderId="0" xfId="0" applyFont="1" applyAlignment="1" applyProtection="1">
      <alignment/>
      <protection/>
    </xf>
    <xf numFmtId="44" fontId="2" fillId="0" borderId="12" xfId="0" applyNumberFormat="1" applyFont="1" applyBorder="1" applyAlignment="1" applyProtection="1">
      <alignment/>
      <protection/>
    </xf>
    <xf numFmtId="0" fontId="0" fillId="0" borderId="24" xfId="0" applyBorder="1" applyAlignment="1" applyProtection="1">
      <alignment/>
      <protection/>
    </xf>
    <xf numFmtId="44" fontId="2" fillId="20" borderId="12" xfId="0" applyNumberFormat="1" applyFont="1" applyFill="1" applyBorder="1" applyAlignment="1" applyProtection="1">
      <alignment/>
      <protection/>
    </xf>
    <xf numFmtId="0" fontId="20" fillId="0" borderId="0" xfId="0" applyFont="1" applyBorder="1" applyAlignment="1" applyProtection="1">
      <alignment/>
      <protection/>
    </xf>
    <xf numFmtId="0" fontId="40" fillId="0" borderId="0" xfId="0" applyFont="1" applyBorder="1" applyAlignment="1" applyProtection="1">
      <alignment/>
      <protection/>
    </xf>
    <xf numFmtId="0" fontId="16" fillId="0" borderId="0" xfId="0" applyFont="1" applyAlignment="1" applyProtection="1">
      <alignment horizontal="left"/>
      <protection/>
    </xf>
    <xf numFmtId="0" fontId="42" fillId="0" borderId="0" xfId="0" applyFont="1" applyAlignment="1" applyProtection="1">
      <alignment/>
      <protection/>
    </xf>
    <xf numFmtId="2" fontId="3" fillId="22" borderId="19" xfId="0" applyNumberFormat="1" applyFont="1" applyFill="1" applyBorder="1" applyAlignment="1" applyProtection="1">
      <alignment wrapText="1"/>
      <protection locked="0"/>
    </xf>
    <xf numFmtId="44" fontId="3" fillId="22" borderId="19" xfId="44" applyFont="1" applyFill="1" applyBorder="1" applyAlignment="1" applyProtection="1">
      <alignment/>
      <protection locked="0"/>
    </xf>
    <xf numFmtId="44" fontId="3" fillId="0" borderId="19" xfId="0" applyNumberFormat="1" applyFont="1" applyBorder="1" applyAlignment="1" applyProtection="1">
      <alignment/>
      <protection/>
    </xf>
    <xf numFmtId="44" fontId="3" fillId="22" borderId="10" xfId="44" applyFont="1" applyFill="1" applyBorder="1" applyAlignment="1" applyProtection="1">
      <alignment/>
      <protection locked="0"/>
    </xf>
    <xf numFmtId="44" fontId="3" fillId="0" borderId="10" xfId="0" applyNumberFormat="1" applyFont="1" applyBorder="1" applyAlignment="1" applyProtection="1">
      <alignment/>
      <protection/>
    </xf>
    <xf numFmtId="0" fontId="15" fillId="0" borderId="0" xfId="0" applyFont="1" applyAlignment="1" applyProtection="1">
      <alignment vertical="top"/>
      <protection/>
    </xf>
    <xf numFmtId="0" fontId="0" fillId="0" borderId="0" xfId="0" applyAlignment="1" applyProtection="1">
      <alignment vertical="top"/>
      <protection/>
    </xf>
    <xf numFmtId="14" fontId="0" fillId="22" borderId="21" xfId="0" applyNumberFormat="1" applyFill="1" applyBorder="1" applyAlignment="1" applyProtection="1">
      <alignment horizontal="center" vertical="center"/>
      <protection locked="0"/>
    </xf>
    <xf numFmtId="0" fontId="0" fillId="22" borderId="21" xfId="0" applyFill="1" applyBorder="1" applyAlignment="1" applyProtection="1">
      <alignment horizontal="center" vertical="center"/>
      <protection locked="0"/>
    </xf>
    <xf numFmtId="1" fontId="0" fillId="22" borderId="25" xfId="0" applyNumberFormat="1" applyFill="1" applyBorder="1" applyAlignment="1" applyProtection="1">
      <alignment/>
      <protection locked="0"/>
    </xf>
    <xf numFmtId="44" fontId="0" fillId="22" borderId="12" xfId="0" applyNumberFormat="1" applyFill="1" applyBorder="1" applyAlignment="1" applyProtection="1">
      <alignment/>
      <protection locked="0"/>
    </xf>
    <xf numFmtId="44" fontId="13" fillId="0" borderId="12" xfId="42" applyNumberFormat="1" applyFont="1" applyBorder="1" applyAlignment="1" applyProtection="1">
      <alignment/>
      <protection/>
    </xf>
    <xf numFmtId="1" fontId="0" fillId="22" borderId="12" xfId="0" applyNumberFormat="1" applyFont="1" applyFill="1" applyBorder="1" applyAlignment="1" applyProtection="1">
      <alignment/>
      <protection locked="0"/>
    </xf>
    <xf numFmtId="1" fontId="0" fillId="22" borderId="12" xfId="0" applyNumberFormat="1" applyFill="1" applyBorder="1" applyAlignment="1" applyProtection="1">
      <alignment/>
      <protection locked="0"/>
    </xf>
    <xf numFmtId="0" fontId="3" fillId="0" borderId="0" xfId="0" applyFont="1" applyAlignment="1" applyProtection="1">
      <alignment horizontal="left"/>
      <protection/>
    </xf>
    <xf numFmtId="0" fontId="3" fillId="22" borderId="10" xfId="0" applyNumberFormat="1" applyFont="1" applyFill="1" applyBorder="1" applyAlignment="1" applyProtection="1">
      <alignment horizontal="left" wrapText="1"/>
      <protection locked="0"/>
    </xf>
    <xf numFmtId="2" fontId="3" fillId="22" borderId="10" xfId="0" applyNumberFormat="1" applyFont="1" applyFill="1" applyBorder="1" applyAlignment="1" applyProtection="1">
      <alignment/>
      <protection locked="0"/>
    </xf>
    <xf numFmtId="0" fontId="3" fillId="22" borderId="10" xfId="0" applyNumberFormat="1" applyFont="1" applyFill="1" applyBorder="1" applyAlignment="1" applyProtection="1">
      <alignment horizontal="center" wrapText="1"/>
      <protection locked="0"/>
    </xf>
    <xf numFmtId="39" fontId="3" fillId="22" borderId="10" xfId="0" applyNumberFormat="1" applyFont="1" applyFill="1" applyBorder="1" applyAlignment="1" applyProtection="1">
      <alignment/>
      <protection locked="0"/>
    </xf>
    <xf numFmtId="0" fontId="29" fillId="0" borderId="0" xfId="0" applyFont="1" applyAlignment="1" applyProtection="1">
      <alignment horizontal="right"/>
      <protection/>
    </xf>
    <xf numFmtId="49" fontId="3" fillId="22" borderId="10" xfId="0" applyNumberFormat="1" applyFont="1" applyFill="1" applyBorder="1" applyAlignment="1" applyProtection="1">
      <alignment horizontal="center" wrapText="1"/>
      <protection locked="0"/>
    </xf>
    <xf numFmtId="2" fontId="3" fillId="22" borderId="10" xfId="0" applyNumberFormat="1" applyFont="1" applyFill="1" applyBorder="1" applyAlignment="1" applyProtection="1">
      <alignment wrapText="1"/>
      <protection locked="0"/>
    </xf>
    <xf numFmtId="2" fontId="3" fillId="22" borderId="16" xfId="0" applyNumberFormat="1" applyFont="1" applyFill="1" applyBorder="1" applyAlignment="1" applyProtection="1">
      <alignment wrapText="1"/>
      <protection locked="0"/>
    </xf>
    <xf numFmtId="44" fontId="3" fillId="0" borderId="0" xfId="0" applyNumberFormat="1" applyFont="1" applyAlignment="1" applyProtection="1">
      <alignment/>
      <protection/>
    </xf>
    <xf numFmtId="44" fontId="2" fillId="0" borderId="0" xfId="0" applyNumberFormat="1" applyFont="1" applyAlignment="1" applyProtection="1">
      <alignment/>
      <protection/>
    </xf>
    <xf numFmtId="44" fontId="2" fillId="0" borderId="12" xfId="0" applyNumberFormat="1" applyFont="1" applyBorder="1" applyAlignment="1" applyProtection="1">
      <alignment/>
      <protection hidden="1"/>
    </xf>
    <xf numFmtId="0" fontId="3" fillId="0" borderId="0" xfId="0" applyFont="1" applyBorder="1" applyAlignment="1" applyProtection="1">
      <alignment/>
      <protection/>
    </xf>
    <xf numFmtId="44" fontId="3" fillId="0" borderId="0" xfId="44" applyFont="1" applyAlignment="1" applyProtection="1">
      <alignment/>
      <protection/>
    </xf>
    <xf numFmtId="1" fontId="3" fillId="22" borderId="10" xfId="0" applyNumberFormat="1" applyFont="1" applyFill="1" applyBorder="1" applyAlignment="1" applyProtection="1">
      <alignment wrapText="1"/>
      <protection locked="0"/>
    </xf>
    <xf numFmtId="1" fontId="3" fillId="22" borderId="16" xfId="0" applyNumberFormat="1" applyFont="1" applyFill="1" applyBorder="1" applyAlignment="1" applyProtection="1">
      <alignment wrapText="1"/>
      <protection locked="0"/>
    </xf>
    <xf numFmtId="1" fontId="3" fillId="22" borderId="10" xfId="0" applyNumberFormat="1" applyFont="1" applyFill="1" applyBorder="1" applyAlignment="1" applyProtection="1">
      <alignment wrapText="1"/>
      <protection locked="0"/>
    </xf>
    <xf numFmtId="1" fontId="3" fillId="22" borderId="16" xfId="0" applyNumberFormat="1" applyFont="1" applyFill="1" applyBorder="1" applyAlignment="1" applyProtection="1">
      <alignment wrapText="1"/>
      <protection locked="0"/>
    </xf>
    <xf numFmtId="2" fontId="3" fillId="0" borderId="19" xfId="0" applyNumberFormat="1" applyFont="1" applyFill="1" applyBorder="1" applyAlignment="1" applyProtection="1">
      <alignment/>
      <protection/>
    </xf>
    <xf numFmtId="2" fontId="3" fillId="0" borderId="10" xfId="0" applyNumberFormat="1" applyFont="1" applyFill="1" applyBorder="1" applyAlignment="1" applyProtection="1">
      <alignment/>
      <protection/>
    </xf>
    <xf numFmtId="0" fontId="22" fillId="0" borderId="0" xfId="0" applyFont="1" applyAlignment="1">
      <alignment/>
    </xf>
    <xf numFmtId="0" fontId="18" fillId="0" borderId="0" xfId="0" applyFont="1" applyAlignment="1" applyProtection="1">
      <alignment horizontal="right"/>
      <protection/>
    </xf>
    <xf numFmtId="0" fontId="19" fillId="0" borderId="0" xfId="0" applyFont="1" applyAlignment="1" applyProtection="1">
      <alignment/>
      <protection/>
    </xf>
    <xf numFmtId="0" fontId="18" fillId="0" borderId="0" xfId="0" applyFont="1" applyFill="1" applyBorder="1" applyAlignment="1" applyProtection="1">
      <alignment horizontal="right"/>
      <protection/>
    </xf>
    <xf numFmtId="0" fontId="18" fillId="0" borderId="0" xfId="0" applyFont="1" applyFill="1" applyBorder="1" applyAlignment="1" applyProtection="1">
      <alignment/>
      <protection/>
    </xf>
    <xf numFmtId="43" fontId="13" fillId="0" borderId="26" xfId="42" applyFont="1" applyFill="1" applyBorder="1" applyAlignment="1" applyProtection="1">
      <alignment/>
      <protection/>
    </xf>
    <xf numFmtId="0" fontId="20" fillId="0" borderId="0" xfId="0" applyFont="1" applyBorder="1" applyAlignment="1" applyProtection="1">
      <alignment/>
      <protection/>
    </xf>
    <xf numFmtId="43" fontId="22" fillId="0" borderId="0" xfId="42" applyFont="1" applyBorder="1" applyAlignment="1" applyProtection="1">
      <alignment/>
      <protection hidden="1"/>
    </xf>
    <xf numFmtId="0" fontId="20" fillId="0" borderId="0" xfId="0" applyFont="1" applyBorder="1" applyAlignment="1" applyProtection="1">
      <alignment wrapText="1"/>
      <protection/>
    </xf>
    <xf numFmtId="0" fontId="22" fillId="0" borderId="0" xfId="0" applyFont="1" applyBorder="1" applyAlignment="1" applyProtection="1">
      <alignment/>
      <protection/>
    </xf>
    <xf numFmtId="0" fontId="22" fillId="0" borderId="0" xfId="0" applyFont="1" applyAlignment="1" applyProtection="1">
      <alignment/>
      <protection/>
    </xf>
    <xf numFmtId="0" fontId="0" fillId="0" borderId="26" xfId="0" applyFill="1" applyBorder="1" applyAlignment="1" applyProtection="1">
      <alignment/>
      <protection/>
    </xf>
    <xf numFmtId="0" fontId="0" fillId="0" borderId="0" xfId="0" applyFont="1" applyFill="1" applyBorder="1" applyAlignment="1" applyProtection="1">
      <alignment/>
      <protection/>
    </xf>
    <xf numFmtId="0" fontId="0" fillId="0" borderId="27" xfId="0" applyFill="1" applyBorder="1" applyAlignment="1" applyProtection="1">
      <alignment/>
      <protection/>
    </xf>
    <xf numFmtId="0" fontId="43" fillId="0" borderId="18" xfId="0" applyFont="1" applyFill="1" applyBorder="1" applyAlignment="1" applyProtection="1">
      <alignment horizontal="center"/>
      <protection/>
    </xf>
    <xf numFmtId="0" fontId="22" fillId="0" borderId="0" xfId="0" applyFont="1" applyFill="1" applyAlignment="1" applyProtection="1">
      <alignment/>
      <protection/>
    </xf>
    <xf numFmtId="0" fontId="44" fillId="0" borderId="0" xfId="0" applyFont="1" applyAlignment="1">
      <alignment/>
    </xf>
    <xf numFmtId="43" fontId="44" fillId="0" borderId="0" xfId="0" applyNumberFormat="1" applyFont="1" applyAlignment="1">
      <alignment/>
    </xf>
    <xf numFmtId="0" fontId="45" fillId="0" borderId="0" xfId="0" applyFont="1" applyBorder="1" applyAlignment="1" applyProtection="1">
      <alignment/>
      <protection hidden="1"/>
    </xf>
    <xf numFmtId="0" fontId="44" fillId="0" borderId="0" xfId="0" applyFont="1" applyBorder="1" applyAlignment="1" applyProtection="1">
      <alignment/>
      <protection hidden="1"/>
    </xf>
    <xf numFmtId="43" fontId="46" fillId="0" borderId="0" xfId="42" applyFont="1" applyBorder="1" applyAlignment="1" applyProtection="1">
      <alignment/>
      <protection hidden="1"/>
    </xf>
    <xf numFmtId="0" fontId="47" fillId="0" borderId="0" xfId="0" applyFont="1" applyBorder="1" applyAlignment="1" applyProtection="1">
      <alignment/>
      <protection hidden="1"/>
    </xf>
    <xf numFmtId="43" fontId="44" fillId="0" borderId="0" xfId="42" applyFont="1" applyBorder="1" applyAlignment="1" applyProtection="1">
      <alignment/>
      <protection hidden="1"/>
    </xf>
    <xf numFmtId="0" fontId="48" fillId="0" borderId="0" xfId="0" applyFont="1" applyBorder="1" applyAlignment="1" applyProtection="1">
      <alignment/>
      <protection hidden="1"/>
    </xf>
    <xf numFmtId="0" fontId="49" fillId="0" borderId="0" xfId="0" applyFont="1" applyAlignment="1" applyProtection="1">
      <alignment/>
      <protection/>
    </xf>
    <xf numFmtId="0" fontId="48" fillId="0" borderId="0" xfId="0" applyFont="1" applyBorder="1" applyAlignment="1" applyProtection="1">
      <alignment/>
      <protection/>
    </xf>
    <xf numFmtId="0" fontId="50" fillId="0" borderId="0" xfId="0" applyFont="1" applyBorder="1" applyAlignment="1" applyProtection="1">
      <alignment horizontal="right"/>
      <protection/>
    </xf>
    <xf numFmtId="0" fontId="48" fillId="0" borderId="0" xfId="0" applyFont="1" applyBorder="1" applyAlignment="1" applyProtection="1">
      <alignment wrapText="1"/>
      <protection/>
    </xf>
    <xf numFmtId="0" fontId="51" fillId="0" borderId="0" xfId="0" applyFont="1" applyBorder="1" applyAlignment="1" applyProtection="1">
      <alignment/>
      <protection/>
    </xf>
    <xf numFmtId="0" fontId="44" fillId="0" borderId="0" xfId="0" applyFont="1" applyBorder="1" applyAlignment="1" applyProtection="1">
      <alignment/>
      <protection/>
    </xf>
    <xf numFmtId="0" fontId="44" fillId="0" borderId="0" xfId="0" applyFont="1" applyAlignment="1" applyProtection="1">
      <alignment/>
      <protection/>
    </xf>
    <xf numFmtId="43" fontId="44" fillId="0" borderId="0" xfId="0" applyNumberFormat="1" applyFont="1" applyAlignment="1" applyProtection="1">
      <alignment/>
      <protection/>
    </xf>
    <xf numFmtId="0" fontId="50" fillId="0" borderId="0" xfId="0" applyFont="1" applyBorder="1" applyAlignment="1" applyProtection="1">
      <alignment horizontal="right"/>
      <protection/>
    </xf>
    <xf numFmtId="39" fontId="3" fillId="0" borderId="12" xfId="42" applyNumberFormat="1" applyFont="1" applyBorder="1" applyAlignment="1" applyProtection="1">
      <alignment/>
      <protection/>
    </xf>
    <xf numFmtId="1" fontId="3" fillId="22" borderId="25" xfId="0" applyNumberFormat="1" applyFont="1" applyFill="1" applyBorder="1" applyAlignment="1" applyProtection="1">
      <alignment/>
      <protection locked="0"/>
    </xf>
    <xf numFmtId="4" fontId="3" fillId="22" borderId="12" xfId="0" applyNumberFormat="1" applyFont="1" applyFill="1" applyBorder="1" applyAlignment="1" applyProtection="1">
      <alignment/>
      <protection locked="0"/>
    </xf>
    <xf numFmtId="1" fontId="3" fillId="22" borderId="12" xfId="0" applyNumberFormat="1" applyFont="1" applyFill="1" applyBorder="1" applyAlignment="1" applyProtection="1">
      <alignment/>
      <protection locked="0"/>
    </xf>
    <xf numFmtId="0" fontId="3" fillId="22" borderId="12" xfId="0" applyFont="1" applyFill="1" applyBorder="1" applyAlignment="1" applyProtection="1">
      <alignment/>
      <protection locked="0"/>
    </xf>
    <xf numFmtId="0" fontId="16" fillId="0" borderId="0" xfId="0" applyFont="1" applyAlignment="1" applyProtection="1">
      <alignment vertical="center"/>
      <protection/>
    </xf>
    <xf numFmtId="0" fontId="3" fillId="22" borderId="10" xfId="0" applyNumberFormat="1" applyFont="1" applyFill="1" applyBorder="1" applyAlignment="1" applyProtection="1">
      <alignment/>
      <protection locked="0"/>
    </xf>
    <xf numFmtId="0" fontId="3" fillId="22" borderId="10" xfId="0" applyNumberFormat="1" applyFont="1" applyFill="1" applyBorder="1" applyAlignment="1" applyProtection="1">
      <alignment horizontal="left" vertical="center"/>
      <protection locked="0"/>
    </xf>
    <xf numFmtId="0" fontId="52" fillId="0" borderId="0" xfId="0" applyFont="1" applyAlignment="1" applyProtection="1">
      <alignment/>
      <protection/>
    </xf>
    <xf numFmtId="0" fontId="5" fillId="0" borderId="0" xfId="0" applyFont="1" applyAlignment="1" applyProtection="1">
      <alignment/>
      <protection/>
    </xf>
    <xf numFmtId="0" fontId="0" fillId="20" borderId="11" xfId="0" applyFill="1" applyBorder="1" applyAlignment="1" applyProtection="1">
      <alignment horizontal="left" vertical="top" wrapText="1"/>
      <protection/>
    </xf>
    <xf numFmtId="0" fontId="0" fillId="20" borderId="0" xfId="0" applyFill="1" applyAlignment="1" applyProtection="1">
      <alignment horizontal="left" vertical="top" wrapText="1"/>
      <protection/>
    </xf>
    <xf numFmtId="0" fontId="0" fillId="20" borderId="28" xfId="0" applyFill="1" applyBorder="1" applyAlignment="1" applyProtection="1">
      <alignment horizontal="left" vertical="top" wrapText="1"/>
      <protection/>
    </xf>
    <xf numFmtId="0" fontId="0" fillId="20" borderId="13" xfId="0" applyFill="1" applyBorder="1" applyAlignment="1" applyProtection="1">
      <alignment horizontal="left" vertical="top" wrapText="1"/>
      <protection/>
    </xf>
    <xf numFmtId="0" fontId="0" fillId="20" borderId="14" xfId="0" applyFill="1" applyBorder="1" applyAlignment="1" applyProtection="1">
      <alignment horizontal="left" vertical="top" wrapText="1"/>
      <protection/>
    </xf>
    <xf numFmtId="0" fontId="0" fillId="20" borderId="15" xfId="0" applyFill="1" applyBorder="1" applyAlignment="1" applyProtection="1">
      <alignment horizontal="left" vertical="top" wrapText="1"/>
      <protection/>
    </xf>
    <xf numFmtId="44" fontId="0" fillId="22" borderId="12" xfId="44" applyFont="1" applyFill="1" applyBorder="1" applyAlignment="1" applyProtection="1">
      <alignment/>
      <protection locked="0"/>
    </xf>
    <xf numFmtId="44" fontId="0" fillId="22" borderId="12" xfId="44" applyFont="1" applyFill="1" applyBorder="1" applyAlignment="1" applyProtection="1">
      <alignment/>
      <protection locked="0"/>
    </xf>
    <xf numFmtId="0" fontId="21" fillId="25" borderId="0" xfId="0" applyFont="1" applyFill="1" applyBorder="1" applyAlignment="1" applyProtection="1">
      <alignment/>
      <protection/>
    </xf>
    <xf numFmtId="0" fontId="22" fillId="25" borderId="0" xfId="0" applyFont="1" applyFill="1" applyBorder="1" applyAlignment="1" applyProtection="1">
      <alignment/>
      <protection/>
    </xf>
    <xf numFmtId="0" fontId="20" fillId="25" borderId="0" xfId="0" applyFont="1" applyFill="1" applyBorder="1" applyAlignment="1" applyProtection="1">
      <alignment/>
      <protection/>
    </xf>
    <xf numFmtId="0" fontId="20" fillId="25" borderId="0" xfId="0" applyFont="1" applyFill="1" applyAlignment="1" applyProtection="1">
      <alignment/>
      <protection/>
    </xf>
    <xf numFmtId="43" fontId="53" fillId="25" borderId="0" xfId="42" applyFont="1" applyFill="1" applyBorder="1" applyAlignment="1" applyProtection="1">
      <alignment/>
      <protection/>
    </xf>
    <xf numFmtId="43" fontId="22" fillId="25" borderId="0" xfId="42" applyFont="1" applyFill="1" applyBorder="1" applyAlignment="1" applyProtection="1">
      <alignment/>
      <protection/>
    </xf>
    <xf numFmtId="0" fontId="20" fillId="25" borderId="0" xfId="0" applyFont="1" applyFill="1" applyBorder="1" applyAlignment="1" applyProtection="1">
      <alignment wrapText="1"/>
      <protection/>
    </xf>
    <xf numFmtId="0" fontId="54" fillId="25" borderId="0" xfId="0" applyFont="1" applyFill="1" applyBorder="1" applyAlignment="1" applyProtection="1">
      <alignment/>
      <protection/>
    </xf>
    <xf numFmtId="0" fontId="55" fillId="25" borderId="0" xfId="0" applyFont="1" applyFill="1" applyBorder="1" applyAlignment="1" applyProtection="1">
      <alignment/>
      <protection/>
    </xf>
    <xf numFmtId="0" fontId="55" fillId="25" borderId="0" xfId="0" applyFont="1" applyFill="1" applyAlignment="1" applyProtection="1">
      <alignment/>
      <protection/>
    </xf>
    <xf numFmtId="0" fontId="55" fillId="25" borderId="0" xfId="0" applyFont="1" applyFill="1" applyBorder="1" applyAlignment="1" applyProtection="1">
      <alignment wrapText="1"/>
      <protection/>
    </xf>
    <xf numFmtId="0" fontId="56" fillId="25" borderId="0" xfId="0" applyFont="1" applyFill="1" applyBorder="1" applyAlignment="1" applyProtection="1">
      <alignment horizontal="right"/>
      <protection/>
    </xf>
    <xf numFmtId="0" fontId="42" fillId="25" borderId="0" xfId="0" applyFont="1" applyFill="1" applyBorder="1" applyAlignment="1" applyProtection="1">
      <alignment/>
      <protection/>
    </xf>
    <xf numFmtId="44" fontId="54" fillId="25" borderId="0" xfId="44" applyFont="1" applyFill="1" applyBorder="1" applyAlignment="1" applyProtection="1">
      <alignment wrapText="1"/>
      <protection/>
    </xf>
    <xf numFmtId="0" fontId="54" fillId="25" borderId="0" xfId="0" applyFont="1" applyFill="1" applyBorder="1" applyAlignment="1" applyProtection="1">
      <alignment wrapText="1"/>
      <protection/>
    </xf>
    <xf numFmtId="0" fontId="54" fillId="25" borderId="0" xfId="0" applyFont="1" applyFill="1" applyAlignment="1" applyProtection="1">
      <alignment/>
      <protection/>
    </xf>
    <xf numFmtId="0" fontId="57" fillId="0" borderId="0" xfId="0" applyFont="1" applyBorder="1" applyAlignment="1" applyProtection="1">
      <alignment horizontal="right"/>
      <protection/>
    </xf>
    <xf numFmtId="0" fontId="55" fillId="0" borderId="0" xfId="0" applyFont="1" applyBorder="1" applyAlignment="1" applyProtection="1">
      <alignment/>
      <protection/>
    </xf>
    <xf numFmtId="0" fontId="55" fillId="0" borderId="0" xfId="0" applyFont="1" applyAlignment="1" applyProtection="1">
      <alignment/>
      <protection/>
    </xf>
    <xf numFmtId="0" fontId="9" fillId="25" borderId="0" xfId="0" applyFont="1" applyFill="1" applyBorder="1" applyAlignment="1" applyProtection="1">
      <alignment/>
      <protection/>
    </xf>
    <xf numFmtId="0" fontId="9" fillId="25" borderId="0" xfId="0" applyFont="1" applyFill="1" applyBorder="1" applyAlignment="1" applyProtection="1">
      <alignment horizontal="right" vertical="top"/>
      <protection/>
    </xf>
    <xf numFmtId="0" fontId="9" fillId="25" borderId="0" xfId="0" applyFont="1" applyFill="1" applyAlignment="1" applyProtection="1">
      <alignment/>
      <protection/>
    </xf>
    <xf numFmtId="0" fontId="21" fillId="25" borderId="0" xfId="0" applyFont="1" applyFill="1" applyBorder="1" applyAlignment="1" applyProtection="1">
      <alignment/>
      <protection/>
    </xf>
    <xf numFmtId="0" fontId="20" fillId="25" borderId="0" xfId="0" applyFont="1" applyFill="1" applyBorder="1" applyAlignment="1" applyProtection="1">
      <alignment/>
      <protection/>
    </xf>
    <xf numFmtId="0" fontId="20" fillId="25" borderId="0" xfId="0" applyFont="1" applyFill="1" applyAlignment="1" applyProtection="1">
      <alignment/>
      <protection/>
    </xf>
    <xf numFmtId="0" fontId="23" fillId="25" borderId="0" xfId="0" applyFont="1" applyFill="1" applyBorder="1" applyAlignment="1" applyProtection="1">
      <alignment/>
      <protection/>
    </xf>
    <xf numFmtId="0" fontId="22" fillId="25" borderId="0" xfId="0" applyFont="1" applyFill="1" applyBorder="1" applyAlignment="1" applyProtection="1">
      <alignment/>
      <protection/>
    </xf>
    <xf numFmtId="0" fontId="20" fillId="25" borderId="0" xfId="0" applyFont="1" applyFill="1" applyBorder="1" applyAlignment="1" applyProtection="1">
      <alignment/>
      <protection/>
    </xf>
    <xf numFmtId="0" fontId="20" fillId="25" borderId="0" xfId="0" applyFont="1" applyFill="1" applyAlignment="1" applyProtection="1">
      <alignment/>
      <protection/>
    </xf>
    <xf numFmtId="0" fontId="3" fillId="0" borderId="14" xfId="0" applyFont="1" applyBorder="1" applyAlignment="1" applyProtection="1">
      <alignment/>
      <protection/>
    </xf>
    <xf numFmtId="0" fontId="7" fillId="22" borderId="10" xfId="0" applyFont="1" applyFill="1" applyBorder="1" applyAlignment="1" applyProtection="1">
      <alignment wrapText="1"/>
      <protection locked="0"/>
    </xf>
    <xf numFmtId="44" fontId="0" fillId="0" borderId="24" xfId="0" applyNumberFormat="1" applyBorder="1" applyAlignment="1" applyProtection="1">
      <alignment/>
      <protection hidden="1"/>
    </xf>
    <xf numFmtId="0" fontId="28" fillId="22" borderId="22" xfId="0" applyFont="1" applyFill="1" applyBorder="1" applyAlignment="1" applyProtection="1">
      <alignment horizontal="left" vertical="top" wrapText="1"/>
      <protection locked="0"/>
    </xf>
    <xf numFmtId="0" fontId="28" fillId="22" borderId="20" xfId="0" applyFont="1" applyFill="1" applyBorder="1" applyAlignment="1" applyProtection="1">
      <alignment horizontal="left" vertical="top" wrapText="1"/>
      <protection locked="0"/>
    </xf>
    <xf numFmtId="0" fontId="28" fillId="22" borderId="21" xfId="0" applyFont="1" applyFill="1" applyBorder="1" applyAlignment="1" applyProtection="1">
      <alignment horizontal="left" vertical="top" wrapText="1"/>
      <protection locked="0"/>
    </xf>
    <xf numFmtId="44" fontId="75" fillId="21" borderId="16" xfId="44" applyFont="1" applyFill="1" applyBorder="1" applyAlignment="1" applyProtection="1">
      <alignment/>
      <protection/>
    </xf>
    <xf numFmtId="44" fontId="75" fillId="21" borderId="16" xfId="0" applyNumberFormat="1" applyFont="1" applyFill="1" applyBorder="1" applyAlignment="1" applyProtection="1">
      <alignment/>
      <protection/>
    </xf>
    <xf numFmtId="2" fontId="75" fillId="21" borderId="16" xfId="0" applyNumberFormat="1" applyFont="1" applyFill="1" applyBorder="1" applyAlignment="1" applyProtection="1">
      <alignment/>
      <protection/>
    </xf>
    <xf numFmtId="0" fontId="19" fillId="0" borderId="0" xfId="0" applyFont="1" applyAlignment="1">
      <alignment vertical="top" wrapText="1"/>
    </xf>
    <xf numFmtId="0" fontId="19" fillId="0" borderId="0" xfId="0" applyFont="1" applyAlignment="1">
      <alignment/>
    </xf>
    <xf numFmtId="0" fontId="5" fillId="0" borderId="0" xfId="0" applyFont="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wrapText="1"/>
    </xf>
    <xf numFmtId="0" fontId="5" fillId="0" borderId="0" xfId="0" applyFont="1" applyAlignment="1">
      <alignment vertical="top" wrapText="1"/>
    </xf>
    <xf numFmtId="0" fontId="19" fillId="0" borderId="0" xfId="0" applyFont="1" applyAlignment="1">
      <alignment wrapText="1"/>
    </xf>
    <xf numFmtId="0" fontId="0" fillId="0" borderId="0" xfId="0" applyAlignment="1">
      <alignment vertical="top"/>
    </xf>
    <xf numFmtId="0" fontId="28" fillId="22" borderId="29" xfId="0" applyFont="1" applyFill="1" applyBorder="1" applyAlignment="1" applyProtection="1">
      <alignment horizontal="left" vertical="top" wrapText="1"/>
      <protection locked="0"/>
    </xf>
    <xf numFmtId="0" fontId="28" fillId="22" borderId="30" xfId="0" applyFont="1" applyFill="1" applyBorder="1" applyAlignment="1" applyProtection="1">
      <alignment horizontal="left" vertical="top" wrapText="1"/>
      <protection locked="0"/>
    </xf>
    <xf numFmtId="0" fontId="28" fillId="22" borderId="31" xfId="0" applyFont="1" applyFill="1" applyBorder="1" applyAlignment="1" applyProtection="1">
      <alignment horizontal="left" vertical="top" wrapText="1"/>
      <protection locked="0"/>
    </xf>
    <xf numFmtId="0" fontId="28" fillId="22" borderId="11" xfId="0" applyFont="1" applyFill="1" applyBorder="1" applyAlignment="1" applyProtection="1">
      <alignment horizontal="left" vertical="top" wrapText="1"/>
      <protection locked="0"/>
    </xf>
    <xf numFmtId="0" fontId="28" fillId="22" borderId="0" xfId="0" applyFont="1" applyFill="1" applyBorder="1" applyAlignment="1" applyProtection="1">
      <alignment horizontal="left" vertical="top" wrapText="1"/>
      <protection locked="0"/>
    </xf>
    <xf numFmtId="0" fontId="28" fillId="22" borderId="28" xfId="0" applyFont="1" applyFill="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7" fillId="0" borderId="21" xfId="0" applyFont="1" applyBorder="1" applyAlignment="1" applyProtection="1">
      <alignment wrapText="1"/>
      <protection/>
    </xf>
    <xf numFmtId="0" fontId="0" fillId="0" borderId="21" xfId="0" applyBorder="1" applyAlignment="1" applyProtection="1">
      <alignment wrapText="1"/>
      <protection/>
    </xf>
    <xf numFmtId="0" fontId="7" fillId="0" borderId="0" xfId="0" applyFont="1" applyAlignment="1" applyProtection="1">
      <alignment wrapText="1"/>
      <protection/>
    </xf>
    <xf numFmtId="0" fontId="0" fillId="0" borderId="0" xfId="0" applyAlignment="1" applyProtection="1">
      <alignment wrapText="1"/>
      <protection/>
    </xf>
    <xf numFmtId="0" fontId="7" fillId="0" borderId="0" xfId="0" applyFont="1" applyAlignment="1" applyProtection="1">
      <alignment wrapText="1"/>
      <protection/>
    </xf>
    <xf numFmtId="0" fontId="7" fillId="0" borderId="21" xfId="0" applyFont="1" applyBorder="1" applyAlignment="1" applyProtection="1">
      <alignment horizontal="left" wrapText="1"/>
      <protection/>
    </xf>
    <xf numFmtId="0" fontId="2" fillId="0" borderId="21" xfId="0" applyFont="1" applyBorder="1" applyAlignment="1" applyProtection="1">
      <alignment horizontal="left" wrapText="1"/>
      <protection/>
    </xf>
    <xf numFmtId="1" fontId="3" fillId="22" borderId="13" xfId="0" applyNumberFormat="1"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26" fillId="0" borderId="11" xfId="0" applyFont="1" applyBorder="1" applyAlignment="1" applyProtection="1">
      <alignment horizontal="center" wrapText="1"/>
      <protection/>
    </xf>
    <xf numFmtId="0" fontId="26" fillId="0" borderId="0" xfId="0" applyFont="1" applyBorder="1" applyAlignment="1" applyProtection="1">
      <alignment horizontal="center" wrapText="1"/>
      <protection/>
    </xf>
    <xf numFmtId="14" fontId="3" fillId="22" borderId="13" xfId="0" applyNumberFormat="1" applyFont="1" applyFill="1" applyBorder="1" applyAlignment="1" applyProtection="1">
      <alignment horizontal="center" wrapText="1"/>
      <protection locked="0"/>
    </xf>
    <xf numFmtId="14" fontId="3" fillId="22" borderId="15" xfId="0" applyNumberFormat="1" applyFont="1" applyFill="1" applyBorder="1" applyAlignment="1" applyProtection="1">
      <alignment horizontal="center" wrapText="1"/>
      <protection locked="0"/>
    </xf>
    <xf numFmtId="49" fontId="3" fillId="22" borderId="13" xfId="0" applyNumberFormat="1" applyFont="1" applyFill="1" applyBorder="1" applyAlignment="1" applyProtection="1">
      <alignment horizontal="left" wrapText="1"/>
      <protection locked="0"/>
    </xf>
    <xf numFmtId="0" fontId="3" fillId="22" borderId="14" xfId="0" applyNumberFormat="1" applyFont="1" applyFill="1" applyBorder="1" applyAlignment="1" applyProtection="1">
      <alignment horizontal="left" wrapText="1"/>
      <protection locked="0"/>
    </xf>
    <xf numFmtId="0" fontId="3" fillId="22" borderId="15" xfId="0" applyNumberFormat="1" applyFont="1" applyFill="1" applyBorder="1" applyAlignment="1" applyProtection="1">
      <alignment horizontal="left" wrapText="1"/>
      <protection locked="0"/>
    </xf>
    <xf numFmtId="0" fontId="7" fillId="0" borderId="0" xfId="0" applyFont="1" applyAlignment="1" applyProtection="1">
      <alignment horizontal="right"/>
      <protection/>
    </xf>
    <xf numFmtId="0" fontId="7" fillId="0" borderId="28" xfId="0" applyFont="1" applyBorder="1" applyAlignment="1" applyProtection="1">
      <alignment horizontal="right"/>
      <protection/>
    </xf>
    <xf numFmtId="0" fontId="3" fillId="22" borderId="13" xfId="0" applyFont="1" applyFill="1" applyBorder="1" applyAlignment="1" applyProtection="1">
      <alignment wrapText="1"/>
      <protection locked="0"/>
    </xf>
    <xf numFmtId="0" fontId="3" fillId="22" borderId="14" xfId="0" applyFont="1" applyFill="1" applyBorder="1" applyAlignment="1" applyProtection="1">
      <alignment wrapText="1"/>
      <protection locked="0"/>
    </xf>
    <xf numFmtId="0" fontId="3" fillId="22" borderId="15" xfId="0" applyFont="1" applyFill="1" applyBorder="1" applyAlignment="1" applyProtection="1">
      <alignment wrapText="1"/>
      <protection locked="0"/>
    </xf>
    <xf numFmtId="0" fontId="0" fillId="0" borderId="15" xfId="0" applyBorder="1" applyAlignment="1" applyProtection="1">
      <alignment wrapText="1"/>
      <protection locked="0"/>
    </xf>
    <xf numFmtId="0" fontId="50" fillId="21" borderId="13" xfId="0" applyFont="1" applyFill="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1" fontId="3" fillId="22" borderId="20" xfId="0" applyNumberFormat="1" applyFont="1"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wrapText="1"/>
      <protection locked="0"/>
    </xf>
    <xf numFmtId="0" fontId="0" fillId="0" borderId="22" xfId="0" applyBorder="1" applyAlignment="1" applyProtection="1">
      <alignment vertical="top" wrapText="1"/>
      <protection locked="0"/>
    </xf>
    <xf numFmtId="0" fontId="12" fillId="20" borderId="29" xfId="0" applyFont="1" applyFill="1" applyBorder="1" applyAlignment="1" applyProtection="1">
      <alignment horizontal="center" vertical="center" wrapText="1"/>
      <protection/>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58" fillId="25" borderId="0" xfId="0" applyFont="1" applyFill="1" applyBorder="1" applyAlignment="1" applyProtection="1">
      <alignment wrapText="1"/>
      <protection/>
    </xf>
    <xf numFmtId="0" fontId="2" fillId="0" borderId="0" xfId="0" applyFont="1" applyAlignment="1" applyProtection="1">
      <alignment horizontal="right"/>
      <protection/>
    </xf>
    <xf numFmtId="0" fontId="2" fillId="0" borderId="32" xfId="0" applyFont="1" applyBorder="1" applyAlignment="1" applyProtection="1">
      <alignment horizontal="right"/>
      <protection/>
    </xf>
    <xf numFmtId="0" fontId="29" fillId="0" borderId="0" xfId="0" applyFont="1" applyAlignment="1" applyProtection="1">
      <alignment horizontal="right"/>
      <protection/>
    </xf>
    <xf numFmtId="0" fontId="15" fillId="22" borderId="21" xfId="0" applyFont="1" applyFill="1" applyBorder="1" applyAlignment="1" applyProtection="1">
      <alignment wrapText="1"/>
      <protection locked="0"/>
    </xf>
    <xf numFmtId="0" fontId="0" fillId="0" borderId="21" xfId="0" applyBorder="1" applyAlignment="1" applyProtection="1">
      <alignment wrapText="1"/>
      <protection locked="0"/>
    </xf>
    <xf numFmtId="0" fontId="15" fillId="22" borderId="21" xfId="0" applyFont="1" applyFill="1" applyBorder="1" applyAlignment="1" applyProtection="1">
      <alignment horizontal="left" wrapText="1"/>
      <protection locked="0"/>
    </xf>
    <xf numFmtId="0" fontId="0" fillId="0" borderId="21" xfId="0" applyBorder="1" applyAlignment="1" applyProtection="1">
      <alignment horizontal="left" wrapText="1"/>
      <protection locked="0"/>
    </xf>
    <xf numFmtId="0" fontId="18" fillId="0" borderId="0" xfId="0" applyFont="1" applyAlignment="1" applyProtection="1">
      <alignment horizontal="left" wrapText="1"/>
      <protection/>
    </xf>
    <xf numFmtId="0" fontId="0" fillId="22" borderId="17" xfId="0" applyNumberFormat="1" applyFont="1" applyFill="1" applyBorder="1" applyAlignment="1" applyProtection="1">
      <alignment horizontal="center"/>
      <protection locked="0"/>
    </xf>
    <xf numFmtId="0" fontId="0" fillId="22" borderId="23" xfId="0" applyNumberFormat="1" applyFill="1" applyBorder="1" applyAlignment="1" applyProtection="1">
      <alignment horizontal="center"/>
      <protection locked="0"/>
    </xf>
    <xf numFmtId="0" fontId="0" fillId="22" borderId="17" xfId="0" applyFont="1" applyFill="1" applyBorder="1" applyAlignment="1" applyProtection="1">
      <alignment horizontal="center"/>
      <protection locked="0"/>
    </xf>
    <xf numFmtId="0" fontId="0" fillId="22" borderId="23" xfId="0" applyFill="1" applyBorder="1" applyAlignment="1" applyProtection="1">
      <alignment horizontal="center"/>
      <protection locked="0"/>
    </xf>
    <xf numFmtId="14" fontId="0" fillId="22" borderId="17" xfId="0" applyNumberFormat="1" applyFill="1" applyBorder="1" applyAlignment="1" applyProtection="1">
      <alignment horizontal="center"/>
      <protection locked="0"/>
    </xf>
    <xf numFmtId="0" fontId="15" fillId="0" borderId="0" xfId="0" applyFont="1" applyAlignment="1" applyProtection="1">
      <alignment wrapText="1"/>
      <protection/>
    </xf>
    <xf numFmtId="0" fontId="0" fillId="0" borderId="0" xfId="0" applyAlignment="1">
      <alignment wrapText="1"/>
    </xf>
    <xf numFmtId="0" fontId="3" fillId="22" borderId="17" xfId="0" applyNumberFormat="1" applyFont="1" applyFill="1" applyBorder="1" applyAlignment="1" applyProtection="1">
      <alignment horizontal="center"/>
      <protection locked="0"/>
    </xf>
    <xf numFmtId="0" fontId="3" fillId="22" borderId="23" xfId="0" applyNumberFormat="1" applyFont="1" applyFill="1" applyBorder="1" applyAlignment="1" applyProtection="1">
      <alignment horizontal="center"/>
      <protection locked="0"/>
    </xf>
    <xf numFmtId="0" fontId="3" fillId="22" borderId="17" xfId="0" applyFont="1" applyFill="1" applyBorder="1" applyAlignment="1" applyProtection="1">
      <alignment horizontal="center"/>
      <protection locked="0"/>
    </xf>
    <xf numFmtId="0" fontId="3" fillId="22" borderId="23" xfId="0" applyFont="1" applyFill="1" applyBorder="1" applyAlignment="1" applyProtection="1">
      <alignment horizontal="center"/>
      <protection locked="0"/>
    </xf>
    <xf numFmtId="0" fontId="18" fillId="0" borderId="0" xfId="0" applyFont="1" applyAlignment="1" applyProtection="1">
      <alignment wrapText="1"/>
      <protection/>
    </xf>
    <xf numFmtId="0" fontId="3" fillId="22" borderId="17" xfId="0" applyNumberFormat="1" applyFont="1" applyFill="1" applyBorder="1" applyAlignment="1" applyProtection="1">
      <alignment horizontal="center" wrapText="1"/>
      <protection locked="0"/>
    </xf>
    <xf numFmtId="0" fontId="3" fillId="22" borderId="23" xfId="0" applyNumberFormat="1" applyFont="1" applyFill="1" applyBorder="1" applyAlignment="1" applyProtection="1">
      <alignment horizontal="center" wrapText="1"/>
      <protection locked="0"/>
    </xf>
    <xf numFmtId="14" fontId="3" fillId="22" borderId="17" xfId="0" applyNumberFormat="1" applyFont="1" applyFill="1" applyBorder="1" applyAlignment="1" applyProtection="1">
      <alignment horizontal="center"/>
      <protection locked="0"/>
    </xf>
    <xf numFmtId="0" fontId="41" fillId="0" borderId="0" xfId="0" applyFont="1" applyAlignment="1" applyProtection="1">
      <alignment wrapText="1"/>
      <protection/>
    </xf>
    <xf numFmtId="0" fontId="13" fillId="0" borderId="0" xfId="0" applyFont="1" applyAlignment="1" applyProtection="1">
      <alignment wrapText="1"/>
      <protection/>
    </xf>
    <xf numFmtId="0" fontId="0" fillId="0" borderId="0" xfId="0" applyAlignment="1" applyProtection="1">
      <alignment/>
      <protection/>
    </xf>
    <xf numFmtId="0" fontId="3" fillId="22" borderId="13" xfId="0" applyNumberFormat="1" applyFont="1" applyFill="1" applyBorder="1" applyAlignment="1" applyProtection="1">
      <alignment horizontal="left" wrapText="1"/>
      <protection locked="0"/>
    </xf>
    <xf numFmtId="0" fontId="3" fillId="22" borderId="13" xfId="0" applyFont="1" applyFill="1" applyBorder="1" applyAlignment="1" applyProtection="1">
      <alignment horizontal="left" wrapText="1"/>
      <protection locked="0"/>
    </xf>
    <xf numFmtId="0" fontId="3" fillId="22" borderId="14" xfId="0" applyFont="1" applyFill="1" applyBorder="1" applyAlignment="1" applyProtection="1">
      <alignment horizontal="left" wrapText="1"/>
      <protection locked="0"/>
    </xf>
    <xf numFmtId="0" fontId="3" fillId="22" borderId="15" xfId="0" applyFont="1" applyFill="1" applyBorder="1" applyAlignment="1" applyProtection="1">
      <alignment horizontal="left" wrapText="1"/>
      <protection locked="0"/>
    </xf>
    <xf numFmtId="0" fontId="3" fillId="22" borderId="13" xfId="0" applyNumberFormat="1" applyFont="1" applyFill="1" applyBorder="1" applyAlignment="1" applyProtection="1">
      <alignment wrapText="1"/>
      <protection locked="0"/>
    </xf>
    <xf numFmtId="0" fontId="3" fillId="22" borderId="14" xfId="0" applyNumberFormat="1" applyFont="1" applyFill="1" applyBorder="1" applyAlignment="1" applyProtection="1">
      <alignment wrapText="1"/>
      <protection locked="0"/>
    </xf>
    <xf numFmtId="0" fontId="3" fillId="22" borderId="15" xfId="0" applyNumberFormat="1" applyFont="1" applyFill="1" applyBorder="1" applyAlignment="1" applyProtection="1">
      <alignment wrapText="1"/>
      <protection locked="0"/>
    </xf>
    <xf numFmtId="0" fontId="3" fillId="0" borderId="0" xfId="0" applyFont="1"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E53 Agency Provider "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62"/>
  <sheetViews>
    <sheetView zoomScalePageLayoutView="0" workbookViewId="0" topLeftCell="A61">
      <selection activeCell="B20" sqref="B20:G23"/>
    </sheetView>
  </sheetViews>
  <sheetFormatPr defaultColWidth="8.72265625" defaultRowHeight="18"/>
  <cols>
    <col min="1" max="5" width="8.72265625" style="90" customWidth="1"/>
    <col min="6" max="6" width="9.36328125" style="90" customWidth="1"/>
    <col min="7" max="7" width="31.99609375" style="90" customWidth="1"/>
    <col min="8" max="8" width="8.72265625" style="90" customWidth="1"/>
    <col min="9" max="11" width="0.99609375" style="4" customWidth="1"/>
    <col min="12" max="14" width="0.1796875" style="4" customWidth="1"/>
    <col min="15" max="16384" width="8.72265625" style="4" customWidth="1"/>
  </cols>
  <sheetData>
    <row r="1" spans="1:8" s="2" customFormat="1" ht="18.75">
      <c r="A1" s="89" t="s">
        <v>0</v>
      </c>
      <c r="B1" s="90"/>
      <c r="C1" s="90"/>
      <c r="D1" s="90"/>
      <c r="E1" s="90"/>
      <c r="F1" s="90"/>
      <c r="G1" s="90"/>
      <c r="H1" s="90"/>
    </row>
    <row r="2" spans="1:8" s="1" customFormat="1" ht="18.75">
      <c r="A2" s="89" t="s">
        <v>1</v>
      </c>
      <c r="B2" s="89"/>
      <c r="C2" s="89"/>
      <c r="D2" s="89"/>
      <c r="E2" s="89"/>
      <c r="F2" s="89"/>
      <c r="G2" s="89"/>
      <c r="H2" s="89"/>
    </row>
    <row r="3" spans="1:8" s="2" customFormat="1" ht="18.75">
      <c r="A3" s="89" t="s">
        <v>36</v>
      </c>
      <c r="B3" s="90"/>
      <c r="C3" s="90"/>
      <c r="D3" s="90"/>
      <c r="E3" s="90"/>
      <c r="F3" s="90"/>
      <c r="G3" s="90"/>
      <c r="H3" s="90"/>
    </row>
    <row r="4" spans="1:8" s="3" customFormat="1" ht="19.5">
      <c r="A4" s="91"/>
      <c r="B4" s="91"/>
      <c r="C4" s="91"/>
      <c r="D4" s="91"/>
      <c r="E4" s="91"/>
      <c r="F4" s="91"/>
      <c r="G4" s="91"/>
      <c r="H4" s="91"/>
    </row>
    <row r="5" ht="18.75">
      <c r="A5" s="93" t="s">
        <v>90</v>
      </c>
    </row>
    <row r="6" spans="1:8" s="5" customFormat="1" ht="7.5" customHeight="1">
      <c r="A6" s="89"/>
      <c r="B6" s="89"/>
      <c r="C6" s="89"/>
      <c r="D6" s="89"/>
      <c r="E6" s="89"/>
      <c r="F6" s="89"/>
      <c r="G6" s="89"/>
      <c r="H6" s="89"/>
    </row>
    <row r="7" spans="1:8" s="3" customFormat="1" ht="58.5" customHeight="1">
      <c r="A7" s="94" t="s">
        <v>2</v>
      </c>
      <c r="B7" s="279" t="s">
        <v>124</v>
      </c>
      <c r="C7" s="280"/>
      <c r="D7" s="280"/>
      <c r="E7" s="280"/>
      <c r="F7" s="280"/>
      <c r="G7" s="280"/>
      <c r="H7" s="91"/>
    </row>
    <row r="8" spans="1:13" s="3" customFormat="1" ht="18.75">
      <c r="A8" s="95" t="s">
        <v>3</v>
      </c>
      <c r="B8" s="90" t="s">
        <v>91</v>
      </c>
      <c r="C8" s="90"/>
      <c r="D8" s="90"/>
      <c r="E8" s="90"/>
      <c r="F8" s="90"/>
      <c r="G8" s="90"/>
      <c r="H8" s="284"/>
      <c r="I8" s="284"/>
      <c r="J8" s="284"/>
      <c r="K8" s="284"/>
      <c r="L8" s="284"/>
      <c r="M8" s="284"/>
    </row>
    <row r="9" spans="1:13" ht="20.25" customHeight="1">
      <c r="A9" s="96"/>
      <c r="B9" s="90" t="s">
        <v>188</v>
      </c>
      <c r="E9" s="92"/>
      <c r="F9" s="92"/>
      <c r="G9" s="92"/>
      <c r="H9" s="284"/>
      <c r="I9" s="284"/>
      <c r="J9" s="284"/>
      <c r="K9" s="284"/>
      <c r="L9" s="284"/>
      <c r="M9" s="284"/>
    </row>
    <row r="10" spans="1:13" ht="10.5" customHeight="1">
      <c r="A10" s="279"/>
      <c r="B10" s="279"/>
      <c r="C10" s="279"/>
      <c r="D10" s="279"/>
      <c r="E10" s="279"/>
      <c r="F10" s="279"/>
      <c r="G10" s="279"/>
      <c r="H10" s="284"/>
      <c r="I10" s="284"/>
      <c r="J10" s="284"/>
      <c r="K10" s="284"/>
      <c r="L10" s="284"/>
      <c r="M10" s="284"/>
    </row>
    <row r="11" spans="1:13" ht="18.75">
      <c r="A11" s="93" t="s">
        <v>89</v>
      </c>
      <c r="H11" s="284"/>
      <c r="I11" s="284"/>
      <c r="J11" s="284"/>
      <c r="K11" s="284"/>
      <c r="L11" s="284"/>
      <c r="M11" s="284"/>
    </row>
    <row r="12" spans="1:13" ht="0.75" customHeight="1">
      <c r="A12" s="279"/>
      <c r="B12" s="279"/>
      <c r="C12" s="279"/>
      <c r="D12" s="279"/>
      <c r="E12" s="279"/>
      <c r="F12" s="279"/>
      <c r="G12" s="279"/>
      <c r="H12" s="284"/>
      <c r="I12" s="284"/>
      <c r="J12" s="284"/>
      <c r="K12" s="284"/>
      <c r="L12" s="284"/>
      <c r="M12" s="284"/>
    </row>
    <row r="13" spans="1:8" s="5" customFormat="1" ht="20.25" customHeight="1">
      <c r="A13" s="89" t="s">
        <v>92</v>
      </c>
      <c r="B13" s="89"/>
      <c r="C13" s="89"/>
      <c r="D13" s="89"/>
      <c r="E13" s="89"/>
      <c r="F13" s="89"/>
      <c r="G13" s="89"/>
      <c r="H13" s="89"/>
    </row>
    <row r="14" spans="1:7" ht="45" customHeight="1">
      <c r="A14" s="94" t="s">
        <v>2</v>
      </c>
      <c r="B14" s="282" t="s">
        <v>113</v>
      </c>
      <c r="C14" s="282"/>
      <c r="D14" s="282"/>
      <c r="E14" s="282"/>
      <c r="F14" s="282"/>
      <c r="G14" s="282"/>
    </row>
    <row r="15" spans="1:7" ht="16.5" customHeight="1">
      <c r="A15" s="94" t="s">
        <v>3</v>
      </c>
      <c r="B15" s="282" t="s">
        <v>4</v>
      </c>
      <c r="C15" s="282"/>
      <c r="D15" s="282"/>
      <c r="E15" s="282"/>
      <c r="F15" s="282"/>
      <c r="G15" s="282"/>
    </row>
    <row r="16" spans="1:7" ht="18.75">
      <c r="A16" s="94"/>
      <c r="B16" s="282"/>
      <c r="C16" s="282"/>
      <c r="D16" s="282"/>
      <c r="E16" s="282"/>
      <c r="F16" s="282"/>
      <c r="G16" s="282"/>
    </row>
    <row r="17" spans="1:7" ht="18.75">
      <c r="A17" s="94"/>
      <c r="B17" s="282"/>
      <c r="C17" s="282"/>
      <c r="D17" s="282"/>
      <c r="E17" s="282"/>
      <c r="F17" s="282"/>
      <c r="G17" s="282"/>
    </row>
    <row r="18" spans="1:7" ht="18.75">
      <c r="A18" s="94"/>
      <c r="B18" s="282"/>
      <c r="C18" s="282"/>
      <c r="D18" s="282"/>
      <c r="E18" s="282"/>
      <c r="F18" s="282"/>
      <c r="G18" s="282"/>
    </row>
    <row r="19" spans="1:7" ht="20.25" customHeight="1">
      <c r="A19" s="94" t="s">
        <v>5</v>
      </c>
      <c r="B19" s="282" t="s">
        <v>6</v>
      </c>
      <c r="C19" s="282"/>
      <c r="D19" s="282"/>
      <c r="E19" s="282"/>
      <c r="F19" s="282"/>
      <c r="G19" s="282"/>
    </row>
    <row r="20" spans="1:7" ht="16.5" customHeight="1">
      <c r="A20" s="94" t="s">
        <v>7</v>
      </c>
      <c r="B20" s="282" t="s">
        <v>165</v>
      </c>
      <c r="C20" s="282"/>
      <c r="D20" s="282"/>
      <c r="E20" s="282"/>
      <c r="F20" s="282"/>
      <c r="G20" s="282"/>
    </row>
    <row r="21" spans="2:7" ht="24" customHeight="1">
      <c r="B21" s="282"/>
      <c r="C21" s="282"/>
      <c r="D21" s="282"/>
      <c r="E21" s="282"/>
      <c r="F21" s="282"/>
      <c r="G21" s="282"/>
    </row>
    <row r="22" spans="1:7" ht="64.5" customHeight="1">
      <c r="A22" s="94" t="s">
        <v>172</v>
      </c>
      <c r="B22" s="282" t="s">
        <v>173</v>
      </c>
      <c r="C22" s="282"/>
      <c r="D22" s="282"/>
      <c r="E22" s="282"/>
      <c r="F22" s="282"/>
      <c r="G22" s="282"/>
    </row>
    <row r="23" spans="2:7" ht="18.75">
      <c r="B23" s="282"/>
      <c r="C23" s="282"/>
      <c r="D23" s="282"/>
      <c r="E23" s="282"/>
      <c r="F23" s="282"/>
      <c r="G23" s="282"/>
    </row>
    <row r="24" ht="18.75">
      <c r="A24" s="93" t="s">
        <v>69</v>
      </c>
    </row>
    <row r="25" ht="8.25" customHeight="1"/>
    <row r="26" ht="18.75">
      <c r="A26" s="90" t="s">
        <v>103</v>
      </c>
    </row>
    <row r="27" ht="18.75">
      <c r="A27" s="90" t="s">
        <v>102</v>
      </c>
    </row>
    <row r="28" ht="18.75">
      <c r="A28" s="90" t="s">
        <v>116</v>
      </c>
    </row>
    <row r="29" spans="1:7" ht="18.75">
      <c r="A29" s="283" t="s">
        <v>115</v>
      </c>
      <c r="B29" s="283"/>
      <c r="C29" s="283"/>
      <c r="D29" s="283"/>
      <c r="E29" s="283"/>
      <c r="F29" s="283"/>
      <c r="G29" s="283"/>
    </row>
    <row r="30" spans="1:7" ht="21" customHeight="1">
      <c r="A30" s="279" t="s">
        <v>105</v>
      </c>
      <c r="B30" s="286"/>
      <c r="C30" s="286"/>
      <c r="D30" s="286"/>
      <c r="E30" s="286"/>
      <c r="F30" s="286"/>
      <c r="G30" s="286"/>
    </row>
    <row r="31" ht="18.75">
      <c r="A31" s="90" t="s">
        <v>104</v>
      </c>
    </row>
    <row r="32" spans="1:256" ht="18.75">
      <c r="A32" s="93"/>
      <c r="B32" s="93"/>
      <c r="C32" s="93"/>
      <c r="D32" s="93"/>
      <c r="E32" s="93"/>
      <c r="F32" s="93"/>
      <c r="G32" s="93"/>
      <c r="H32" s="93"/>
      <c r="I32" s="33"/>
      <c r="J32" s="33"/>
      <c r="K32" s="33"/>
      <c r="L32" s="33"/>
      <c r="M32" s="33"/>
      <c r="N32" s="33"/>
      <c r="O32" s="33"/>
      <c r="P32" s="33"/>
      <c r="Q32" s="33"/>
      <c r="R32" s="33"/>
      <c r="S32" s="33"/>
      <c r="T32" s="33"/>
      <c r="U32" s="33"/>
      <c r="V32" s="33"/>
      <c r="W32" s="33"/>
      <c r="X32" s="33"/>
      <c r="Y32" s="33"/>
      <c r="Z32" s="33"/>
      <c r="AA32" s="33"/>
      <c r="AB32" s="33"/>
      <c r="AC32" s="33"/>
      <c r="AD32" s="33" t="s">
        <v>69</v>
      </c>
      <c r="AE32" s="33" t="s">
        <v>69</v>
      </c>
      <c r="AF32" s="33" t="s">
        <v>69</v>
      </c>
      <c r="AG32" s="33" t="s">
        <v>69</v>
      </c>
      <c r="AH32" s="33" t="s">
        <v>69</v>
      </c>
      <c r="AI32" s="33" t="s">
        <v>69</v>
      </c>
      <c r="AJ32" s="33" t="s">
        <v>69</v>
      </c>
      <c r="AK32" s="33" t="s">
        <v>69</v>
      </c>
      <c r="AL32" s="33" t="s">
        <v>69</v>
      </c>
      <c r="AM32" s="33" t="s">
        <v>69</v>
      </c>
      <c r="AN32" s="33" t="s">
        <v>69</v>
      </c>
      <c r="AO32" s="33" t="s">
        <v>69</v>
      </c>
      <c r="AP32" s="33" t="s">
        <v>69</v>
      </c>
      <c r="AQ32" s="33" t="s">
        <v>69</v>
      </c>
      <c r="AR32" s="33" t="s">
        <v>69</v>
      </c>
      <c r="AS32" s="33" t="s">
        <v>69</v>
      </c>
      <c r="AT32" s="33" t="s">
        <v>69</v>
      </c>
      <c r="AU32" s="33" t="s">
        <v>69</v>
      </c>
      <c r="AV32" s="33" t="s">
        <v>69</v>
      </c>
      <c r="AW32" s="33" t="s">
        <v>69</v>
      </c>
      <c r="AX32" s="33" t="s">
        <v>69</v>
      </c>
      <c r="AY32" s="33" t="s">
        <v>69</v>
      </c>
      <c r="AZ32" s="33" t="s">
        <v>69</v>
      </c>
      <c r="BA32" s="33" t="s">
        <v>69</v>
      </c>
      <c r="BB32" s="33" t="s">
        <v>69</v>
      </c>
      <c r="BC32" s="33" t="s">
        <v>69</v>
      </c>
      <c r="BD32" s="33" t="s">
        <v>69</v>
      </c>
      <c r="BE32" s="33" t="s">
        <v>69</v>
      </c>
      <c r="BF32" s="33" t="s">
        <v>69</v>
      </c>
      <c r="BG32" s="33" t="s">
        <v>69</v>
      </c>
      <c r="BH32" s="33" t="s">
        <v>69</v>
      </c>
      <c r="BI32" s="33" t="s">
        <v>69</v>
      </c>
      <c r="BJ32" s="33" t="s">
        <v>69</v>
      </c>
      <c r="BK32" s="33" t="s">
        <v>69</v>
      </c>
      <c r="BL32" s="33" t="s">
        <v>69</v>
      </c>
      <c r="BM32" s="33" t="s">
        <v>69</v>
      </c>
      <c r="BN32" s="33" t="s">
        <v>69</v>
      </c>
      <c r="BO32" s="33" t="s">
        <v>69</v>
      </c>
      <c r="BP32" s="33" t="s">
        <v>69</v>
      </c>
      <c r="BQ32" s="33" t="s">
        <v>69</v>
      </c>
      <c r="BR32" s="33" t="s">
        <v>69</v>
      </c>
      <c r="BS32" s="33" t="s">
        <v>69</v>
      </c>
      <c r="BT32" s="33" t="s">
        <v>69</v>
      </c>
      <c r="BU32" s="33" t="s">
        <v>69</v>
      </c>
      <c r="BV32" s="33" t="s">
        <v>69</v>
      </c>
      <c r="BW32" s="33" t="s">
        <v>69</v>
      </c>
      <c r="BX32" s="33" t="s">
        <v>69</v>
      </c>
      <c r="BY32" s="33" t="s">
        <v>69</v>
      </c>
      <c r="BZ32" s="33" t="s">
        <v>69</v>
      </c>
      <c r="CA32" s="33" t="s">
        <v>69</v>
      </c>
      <c r="CB32" s="33" t="s">
        <v>69</v>
      </c>
      <c r="CC32" s="33" t="s">
        <v>69</v>
      </c>
      <c r="CD32" s="33" t="s">
        <v>69</v>
      </c>
      <c r="CE32" s="33" t="s">
        <v>69</v>
      </c>
      <c r="CF32" s="33" t="s">
        <v>69</v>
      </c>
      <c r="CG32" s="33" t="s">
        <v>69</v>
      </c>
      <c r="CH32" s="33" t="s">
        <v>69</v>
      </c>
      <c r="CI32" s="33" t="s">
        <v>69</v>
      </c>
      <c r="CJ32" s="33" t="s">
        <v>69</v>
      </c>
      <c r="CK32" s="33" t="s">
        <v>69</v>
      </c>
      <c r="CL32" s="33" t="s">
        <v>69</v>
      </c>
      <c r="CM32" s="33" t="s">
        <v>69</v>
      </c>
      <c r="CN32" s="33" t="s">
        <v>69</v>
      </c>
      <c r="CO32" s="33" t="s">
        <v>69</v>
      </c>
      <c r="CP32" s="33" t="s">
        <v>69</v>
      </c>
      <c r="CQ32" s="33" t="s">
        <v>69</v>
      </c>
      <c r="CR32" s="33" t="s">
        <v>69</v>
      </c>
      <c r="CS32" s="33" t="s">
        <v>69</v>
      </c>
      <c r="CT32" s="33" t="s">
        <v>69</v>
      </c>
      <c r="CU32" s="33" t="s">
        <v>69</v>
      </c>
      <c r="CV32" s="33" t="s">
        <v>69</v>
      </c>
      <c r="CW32" s="33" t="s">
        <v>69</v>
      </c>
      <c r="CX32" s="33" t="s">
        <v>69</v>
      </c>
      <c r="CY32" s="33" t="s">
        <v>69</v>
      </c>
      <c r="CZ32" s="33" t="s">
        <v>69</v>
      </c>
      <c r="DA32" s="33" t="s">
        <v>69</v>
      </c>
      <c r="DB32" s="33" t="s">
        <v>69</v>
      </c>
      <c r="DC32" s="33" t="s">
        <v>69</v>
      </c>
      <c r="DD32" s="33" t="s">
        <v>69</v>
      </c>
      <c r="DE32" s="33" t="s">
        <v>69</v>
      </c>
      <c r="DF32" s="33" t="s">
        <v>69</v>
      </c>
      <c r="DG32" s="33" t="s">
        <v>69</v>
      </c>
      <c r="DH32" s="33" t="s">
        <v>69</v>
      </c>
      <c r="DI32" s="33" t="s">
        <v>69</v>
      </c>
      <c r="DJ32" s="33" t="s">
        <v>69</v>
      </c>
      <c r="DK32" s="33" t="s">
        <v>69</v>
      </c>
      <c r="DL32" s="33" t="s">
        <v>69</v>
      </c>
      <c r="DM32" s="33" t="s">
        <v>69</v>
      </c>
      <c r="DN32" s="33" t="s">
        <v>69</v>
      </c>
      <c r="DO32" s="33" t="s">
        <v>69</v>
      </c>
      <c r="DP32" s="33" t="s">
        <v>69</v>
      </c>
      <c r="DQ32" s="33" t="s">
        <v>69</v>
      </c>
      <c r="DR32" s="33" t="s">
        <v>69</v>
      </c>
      <c r="DS32" s="33" t="s">
        <v>69</v>
      </c>
      <c r="DT32" s="33" t="s">
        <v>69</v>
      </c>
      <c r="DU32" s="33" t="s">
        <v>69</v>
      </c>
      <c r="DV32" s="33" t="s">
        <v>69</v>
      </c>
      <c r="DW32" s="33" t="s">
        <v>69</v>
      </c>
      <c r="DX32" s="33" t="s">
        <v>69</v>
      </c>
      <c r="DY32" s="33" t="s">
        <v>69</v>
      </c>
      <c r="DZ32" s="33" t="s">
        <v>69</v>
      </c>
      <c r="EA32" s="33" t="s">
        <v>69</v>
      </c>
      <c r="EB32" s="33" t="s">
        <v>69</v>
      </c>
      <c r="EC32" s="33" t="s">
        <v>69</v>
      </c>
      <c r="ED32" s="33" t="s">
        <v>69</v>
      </c>
      <c r="EE32" s="33" t="s">
        <v>69</v>
      </c>
      <c r="EF32" s="33" t="s">
        <v>69</v>
      </c>
      <c r="EG32" s="33" t="s">
        <v>69</v>
      </c>
      <c r="EH32" s="33" t="s">
        <v>69</v>
      </c>
      <c r="EI32" s="33" t="s">
        <v>69</v>
      </c>
      <c r="EJ32" s="33" t="s">
        <v>69</v>
      </c>
      <c r="EK32" s="33" t="s">
        <v>69</v>
      </c>
      <c r="EL32" s="33" t="s">
        <v>69</v>
      </c>
      <c r="EM32" s="33" t="s">
        <v>69</v>
      </c>
      <c r="EN32" s="33" t="s">
        <v>69</v>
      </c>
      <c r="EO32" s="33" t="s">
        <v>69</v>
      </c>
      <c r="EP32" s="33" t="s">
        <v>69</v>
      </c>
      <c r="EQ32" s="33" t="s">
        <v>69</v>
      </c>
      <c r="ER32" s="33" t="s">
        <v>69</v>
      </c>
      <c r="ES32" s="33" t="s">
        <v>69</v>
      </c>
      <c r="ET32" s="33" t="s">
        <v>69</v>
      </c>
      <c r="EU32" s="33" t="s">
        <v>69</v>
      </c>
      <c r="EV32" s="33" t="s">
        <v>69</v>
      </c>
      <c r="EW32" s="33" t="s">
        <v>69</v>
      </c>
      <c r="EX32" s="33" t="s">
        <v>69</v>
      </c>
      <c r="EY32" s="33" t="s">
        <v>69</v>
      </c>
      <c r="EZ32" s="33" t="s">
        <v>69</v>
      </c>
      <c r="FA32" s="33" t="s">
        <v>69</v>
      </c>
      <c r="FB32" s="33" t="s">
        <v>69</v>
      </c>
      <c r="FC32" s="33" t="s">
        <v>69</v>
      </c>
      <c r="FD32" s="33" t="s">
        <v>69</v>
      </c>
      <c r="FE32" s="33" t="s">
        <v>69</v>
      </c>
      <c r="FF32" s="33" t="s">
        <v>69</v>
      </c>
      <c r="FG32" s="33" t="s">
        <v>69</v>
      </c>
      <c r="FH32" s="33" t="s">
        <v>69</v>
      </c>
      <c r="FI32" s="33" t="s">
        <v>69</v>
      </c>
      <c r="FJ32" s="33" t="s">
        <v>69</v>
      </c>
      <c r="FK32" s="33" t="s">
        <v>69</v>
      </c>
      <c r="FL32" s="33" t="s">
        <v>69</v>
      </c>
      <c r="FM32" s="33" t="s">
        <v>69</v>
      </c>
      <c r="FN32" s="33" t="s">
        <v>69</v>
      </c>
      <c r="FO32" s="33" t="s">
        <v>69</v>
      </c>
      <c r="FP32" s="33" t="s">
        <v>69</v>
      </c>
      <c r="FQ32" s="33" t="s">
        <v>69</v>
      </c>
      <c r="FR32" s="33" t="s">
        <v>69</v>
      </c>
      <c r="FS32" s="33" t="s">
        <v>69</v>
      </c>
      <c r="FT32" s="33" t="s">
        <v>69</v>
      </c>
      <c r="FU32" s="33" t="s">
        <v>69</v>
      </c>
      <c r="FV32" s="33" t="s">
        <v>69</v>
      </c>
      <c r="FW32" s="33" t="s">
        <v>69</v>
      </c>
      <c r="FX32" s="33" t="s">
        <v>69</v>
      </c>
      <c r="FY32" s="33" t="s">
        <v>69</v>
      </c>
      <c r="FZ32" s="33" t="s">
        <v>69</v>
      </c>
      <c r="GA32" s="33" t="s">
        <v>69</v>
      </c>
      <c r="GB32" s="33" t="s">
        <v>69</v>
      </c>
      <c r="GC32" s="33" t="s">
        <v>69</v>
      </c>
      <c r="GD32" s="33" t="s">
        <v>69</v>
      </c>
      <c r="GE32" s="33" t="s">
        <v>69</v>
      </c>
      <c r="GF32" s="33" t="s">
        <v>69</v>
      </c>
      <c r="GG32" s="33" t="s">
        <v>69</v>
      </c>
      <c r="GH32" s="33" t="s">
        <v>69</v>
      </c>
      <c r="GI32" s="33" t="s">
        <v>69</v>
      </c>
      <c r="GJ32" s="33" t="s">
        <v>69</v>
      </c>
      <c r="GK32" s="33" t="s">
        <v>69</v>
      </c>
      <c r="GL32" s="33" t="s">
        <v>69</v>
      </c>
      <c r="GM32" s="33" t="s">
        <v>69</v>
      </c>
      <c r="GN32" s="33" t="s">
        <v>69</v>
      </c>
      <c r="GO32" s="33" t="s">
        <v>69</v>
      </c>
      <c r="GP32" s="33" t="s">
        <v>69</v>
      </c>
      <c r="GQ32" s="33" t="s">
        <v>69</v>
      </c>
      <c r="GR32" s="33" t="s">
        <v>69</v>
      </c>
      <c r="GS32" s="33" t="s">
        <v>69</v>
      </c>
      <c r="GT32" s="33" t="s">
        <v>69</v>
      </c>
      <c r="GU32" s="33" t="s">
        <v>69</v>
      </c>
      <c r="GV32" s="33" t="s">
        <v>69</v>
      </c>
      <c r="GW32" s="33" t="s">
        <v>69</v>
      </c>
      <c r="GX32" s="33" t="s">
        <v>69</v>
      </c>
      <c r="GY32" s="33" t="s">
        <v>69</v>
      </c>
      <c r="GZ32" s="33" t="s">
        <v>69</v>
      </c>
      <c r="HA32" s="33" t="s">
        <v>69</v>
      </c>
      <c r="HB32" s="33" t="s">
        <v>69</v>
      </c>
      <c r="HC32" s="33" t="s">
        <v>69</v>
      </c>
      <c r="HD32" s="33" t="s">
        <v>69</v>
      </c>
      <c r="HE32" s="33" t="s">
        <v>69</v>
      </c>
      <c r="HF32" s="33" t="s">
        <v>69</v>
      </c>
      <c r="HG32" s="33" t="s">
        <v>69</v>
      </c>
      <c r="HH32" s="33" t="s">
        <v>69</v>
      </c>
      <c r="HI32" s="33" t="s">
        <v>69</v>
      </c>
      <c r="HJ32" s="33" t="s">
        <v>69</v>
      </c>
      <c r="HK32" s="33" t="s">
        <v>69</v>
      </c>
      <c r="HL32" s="33" t="s">
        <v>69</v>
      </c>
      <c r="HM32" s="33" t="s">
        <v>69</v>
      </c>
      <c r="HN32" s="33" t="s">
        <v>69</v>
      </c>
      <c r="HO32" s="33" t="s">
        <v>69</v>
      </c>
      <c r="HP32" s="33" t="s">
        <v>69</v>
      </c>
      <c r="HQ32" s="33" t="s">
        <v>69</v>
      </c>
      <c r="HR32" s="33" t="s">
        <v>69</v>
      </c>
      <c r="HS32" s="33" t="s">
        <v>69</v>
      </c>
      <c r="HT32" s="33" t="s">
        <v>69</v>
      </c>
      <c r="HU32" s="33" t="s">
        <v>69</v>
      </c>
      <c r="HV32" s="33" t="s">
        <v>69</v>
      </c>
      <c r="HW32" s="33" t="s">
        <v>69</v>
      </c>
      <c r="HX32" s="33" t="s">
        <v>69</v>
      </c>
      <c r="HY32" s="33" t="s">
        <v>69</v>
      </c>
      <c r="HZ32" s="33" t="s">
        <v>69</v>
      </c>
      <c r="IA32" s="33" t="s">
        <v>69</v>
      </c>
      <c r="IB32" s="33" t="s">
        <v>69</v>
      </c>
      <c r="IC32" s="33" t="s">
        <v>69</v>
      </c>
      <c r="ID32" s="33" t="s">
        <v>69</v>
      </c>
      <c r="IE32" s="33" t="s">
        <v>69</v>
      </c>
      <c r="IF32" s="33" t="s">
        <v>69</v>
      </c>
      <c r="IG32" s="33" t="s">
        <v>69</v>
      </c>
      <c r="IH32" s="33" t="s">
        <v>69</v>
      </c>
      <c r="II32" s="33" t="s">
        <v>69</v>
      </c>
      <c r="IJ32" s="33" t="s">
        <v>69</v>
      </c>
      <c r="IK32" s="33" t="s">
        <v>69</v>
      </c>
      <c r="IL32" s="33" t="s">
        <v>69</v>
      </c>
      <c r="IM32" s="33" t="s">
        <v>69</v>
      </c>
      <c r="IN32" s="33" t="s">
        <v>69</v>
      </c>
      <c r="IO32" s="33" t="s">
        <v>69</v>
      </c>
      <c r="IP32" s="33" t="s">
        <v>69</v>
      </c>
      <c r="IQ32" s="33" t="s">
        <v>69</v>
      </c>
      <c r="IR32" s="33" t="s">
        <v>69</v>
      </c>
      <c r="IS32" s="33" t="s">
        <v>69</v>
      </c>
      <c r="IT32" s="33" t="s">
        <v>69</v>
      </c>
      <c r="IU32" s="33" t="s">
        <v>69</v>
      </c>
      <c r="IV32" s="33" t="s">
        <v>69</v>
      </c>
    </row>
    <row r="33" ht="18.75">
      <c r="A33" s="93" t="s">
        <v>158</v>
      </c>
    </row>
    <row r="34" ht="8.25" customHeight="1"/>
    <row r="35" spans="1:7" ht="42.75" customHeight="1">
      <c r="A35" s="285" t="s">
        <v>159</v>
      </c>
      <c r="B35" s="285"/>
      <c r="C35" s="285"/>
      <c r="D35" s="285"/>
      <c r="E35" s="285"/>
      <c r="F35" s="285"/>
      <c r="G35" s="285"/>
    </row>
    <row r="36" ht="18.75">
      <c r="A36" s="90" t="s">
        <v>102</v>
      </c>
    </row>
    <row r="37" ht="18.75">
      <c r="A37" s="90" t="s">
        <v>116</v>
      </c>
    </row>
    <row r="38" spans="1:7" ht="18.75">
      <c r="A38" s="283" t="s">
        <v>115</v>
      </c>
      <c r="B38" s="283"/>
      <c r="C38" s="283"/>
      <c r="D38" s="283"/>
      <c r="E38" s="283"/>
      <c r="F38" s="283"/>
      <c r="G38" s="283"/>
    </row>
    <row r="39" spans="1:7" ht="21" customHeight="1">
      <c r="A39" s="279" t="s">
        <v>105</v>
      </c>
      <c r="B39" s="286"/>
      <c r="C39" s="286"/>
      <c r="D39" s="286"/>
      <c r="E39" s="286"/>
      <c r="F39" s="286"/>
      <c r="G39" s="286"/>
    </row>
    <row r="40" ht="18.75">
      <c r="A40" s="90" t="s">
        <v>104</v>
      </c>
    </row>
    <row r="42" spans="1:8" ht="18.75">
      <c r="A42" s="93" t="s">
        <v>166</v>
      </c>
      <c r="B42" s="4"/>
      <c r="C42" s="4"/>
      <c r="D42" s="4"/>
      <c r="E42" s="4"/>
      <c r="F42" s="4"/>
      <c r="G42" s="4"/>
      <c r="H42"/>
    </row>
    <row r="43" spans="1:8" ht="18">
      <c r="A43"/>
      <c r="B43"/>
      <c r="C43"/>
      <c r="D43"/>
      <c r="E43"/>
      <c r="F43"/>
      <c r="G43"/>
      <c r="H43"/>
    </row>
    <row r="44" spans="1:8" ht="18.75">
      <c r="A44" s="90" t="s">
        <v>117</v>
      </c>
      <c r="B44" s="4"/>
      <c r="C44" s="4"/>
      <c r="D44" s="4"/>
      <c r="E44" s="4"/>
      <c r="F44" s="4"/>
      <c r="G44" s="4"/>
      <c r="H44"/>
    </row>
    <row r="45" spans="1:8" ht="18.75">
      <c r="A45" s="90" t="s">
        <v>167</v>
      </c>
      <c r="B45" s="4"/>
      <c r="C45" s="4"/>
      <c r="D45" s="4"/>
      <c r="E45" s="4"/>
      <c r="F45" s="4"/>
      <c r="G45" s="4"/>
      <c r="H45"/>
    </row>
    <row r="46" spans="1:8" ht="12" customHeight="1">
      <c r="A46"/>
      <c r="B46"/>
      <c r="C46"/>
      <c r="D46"/>
      <c r="E46"/>
      <c r="F46"/>
      <c r="G46"/>
      <c r="H46"/>
    </row>
    <row r="47" spans="1:8" ht="18.75">
      <c r="A47" s="90" t="s">
        <v>119</v>
      </c>
      <c r="B47" s="4"/>
      <c r="C47" s="4"/>
      <c r="D47" s="4"/>
      <c r="E47" s="4"/>
      <c r="F47" s="4"/>
      <c r="G47" s="4"/>
      <c r="H47"/>
    </row>
    <row r="48" spans="1:8" ht="18.75">
      <c r="A48" s="90" t="s">
        <v>118</v>
      </c>
      <c r="B48" s="4"/>
      <c r="C48" s="4"/>
      <c r="D48" s="4"/>
      <c r="E48" s="4"/>
      <c r="F48" s="4"/>
      <c r="G48" s="4"/>
      <c r="H48"/>
    </row>
    <row r="50" spans="1:8" s="1" customFormat="1" ht="18.75">
      <c r="A50" s="93" t="s">
        <v>8</v>
      </c>
      <c r="B50" s="89"/>
      <c r="C50" s="89"/>
      <c r="D50" s="89"/>
      <c r="E50" s="89"/>
      <c r="F50" s="89"/>
      <c r="G50" s="89"/>
      <c r="H50" s="89"/>
    </row>
    <row r="51" spans="1:7" ht="18.75">
      <c r="A51" s="282" t="s">
        <v>187</v>
      </c>
      <c r="B51" s="282"/>
      <c r="C51" s="282"/>
      <c r="D51" s="282"/>
      <c r="E51" s="282"/>
      <c r="F51" s="282"/>
      <c r="G51" s="282"/>
    </row>
    <row r="52" spans="1:7" ht="18.75">
      <c r="A52" s="282"/>
      <c r="B52" s="282"/>
      <c r="C52" s="282"/>
      <c r="D52" s="282"/>
      <c r="E52" s="282"/>
      <c r="F52" s="282"/>
      <c r="G52" s="282"/>
    </row>
    <row r="54" spans="1:14" ht="16.5" customHeight="1">
      <c r="A54" s="282" t="s">
        <v>125</v>
      </c>
      <c r="B54" s="282"/>
      <c r="C54" s="282"/>
      <c r="D54" s="282"/>
      <c r="E54" s="282"/>
      <c r="F54" s="282"/>
      <c r="G54" s="282"/>
      <c r="H54" s="281"/>
      <c r="I54" s="281"/>
      <c r="J54" s="281"/>
      <c r="K54" s="281"/>
      <c r="L54" s="281"/>
      <c r="M54" s="281"/>
      <c r="N54" s="281"/>
    </row>
    <row r="55" spans="1:14" ht="16.5">
      <c r="A55" s="282"/>
      <c r="B55" s="282"/>
      <c r="C55" s="282"/>
      <c r="D55" s="282"/>
      <c r="E55" s="282"/>
      <c r="F55" s="282"/>
      <c r="G55" s="282"/>
      <c r="H55" s="281"/>
      <c r="I55" s="281"/>
      <c r="J55" s="281"/>
      <c r="K55" s="281"/>
      <c r="L55" s="281"/>
      <c r="M55" s="281"/>
      <c r="N55" s="281"/>
    </row>
    <row r="56" spans="1:14" ht="24.75" customHeight="1">
      <c r="A56" s="282"/>
      <c r="B56" s="282"/>
      <c r="C56" s="282"/>
      <c r="D56" s="282"/>
      <c r="E56" s="282"/>
      <c r="F56" s="282"/>
      <c r="G56" s="282"/>
      <c r="H56" s="281"/>
      <c r="I56" s="281"/>
      <c r="J56" s="281"/>
      <c r="K56" s="281"/>
      <c r="L56" s="281"/>
      <c r="M56" s="281"/>
      <c r="N56" s="281"/>
    </row>
    <row r="57" ht="18.75">
      <c r="B57" s="97"/>
    </row>
    <row r="58" ht="18.75">
      <c r="A58" s="90" t="s">
        <v>9</v>
      </c>
    </row>
    <row r="59" spans="1:2" ht="18.75">
      <c r="A59" s="95" t="s">
        <v>2</v>
      </c>
      <c r="B59" s="90" t="s">
        <v>157</v>
      </c>
    </row>
    <row r="60" spans="1:2" ht="18.75">
      <c r="A60" s="95" t="s">
        <v>3</v>
      </c>
      <c r="B60" s="90" t="s">
        <v>155</v>
      </c>
    </row>
    <row r="61" spans="1:8" ht="18.75">
      <c r="A61" s="95" t="s">
        <v>5</v>
      </c>
      <c r="B61" s="285" t="s">
        <v>156</v>
      </c>
      <c r="C61" s="285"/>
      <c r="D61" s="285"/>
      <c r="E61" s="285"/>
      <c r="F61" s="285"/>
      <c r="G61" s="285"/>
      <c r="H61" s="285"/>
    </row>
    <row r="62" spans="2:8" ht="18.75">
      <c r="B62" s="285"/>
      <c r="C62" s="285"/>
      <c r="D62" s="285"/>
      <c r="E62" s="285"/>
      <c r="F62" s="285"/>
      <c r="G62" s="285"/>
      <c r="H62" s="285"/>
    </row>
  </sheetData>
  <sheetProtection password="D7A7" sheet="1" objects="1" scenarios="1"/>
  <mergeCells count="18">
    <mergeCell ref="A10:G10"/>
    <mergeCell ref="A12:G12"/>
    <mergeCell ref="B20:G21"/>
    <mergeCell ref="B22:G23"/>
    <mergeCell ref="B61:H62"/>
    <mergeCell ref="A30:G30"/>
    <mergeCell ref="A38:G38"/>
    <mergeCell ref="A39:G39"/>
    <mergeCell ref="B7:G7"/>
    <mergeCell ref="H54:N56"/>
    <mergeCell ref="A54:G56"/>
    <mergeCell ref="A51:G52"/>
    <mergeCell ref="B14:G14"/>
    <mergeCell ref="A29:G29"/>
    <mergeCell ref="B15:G18"/>
    <mergeCell ref="B19:G19"/>
    <mergeCell ref="H8:M12"/>
    <mergeCell ref="A35:G35"/>
  </mergeCells>
  <printOptions/>
  <pageMargins left="0.75" right="0.75" top="1" bottom="1" header="0.5" footer="0.5"/>
  <pageSetup horizontalDpi="600" verticalDpi="600" orientation="landscape" scale="90" r:id="rId1"/>
  <rowBreaks count="2" manualBreakCount="2">
    <brk id="22" max="255" man="1"/>
    <brk id="49" max="13" man="1"/>
  </rowBreaks>
  <colBreaks count="1" manualBreakCount="1">
    <brk id="12" max="61" man="1"/>
  </colBreaks>
</worksheet>
</file>

<file path=xl/worksheets/sheet10.xml><?xml version="1.0" encoding="utf-8"?>
<worksheet xmlns="http://schemas.openxmlformats.org/spreadsheetml/2006/main" xmlns:r="http://schemas.openxmlformats.org/officeDocument/2006/relationships">
  <dimension ref="A1:K41"/>
  <sheetViews>
    <sheetView zoomScalePageLayoutView="0" workbookViewId="0" topLeftCell="A7">
      <selection activeCell="E24" sqref="E24"/>
    </sheetView>
  </sheetViews>
  <sheetFormatPr defaultColWidth="8.72265625" defaultRowHeight="18"/>
  <cols>
    <col min="1" max="1" width="12.2734375" style="0" customWidth="1"/>
    <col min="2" max="6" width="8.18359375" style="0" customWidth="1"/>
    <col min="7" max="7" width="12.54296875" style="0" customWidth="1"/>
    <col min="11" max="11" width="8.72265625" style="14" customWidth="1"/>
  </cols>
  <sheetData>
    <row r="1" spans="1:11" ht="18">
      <c r="A1" s="22">
        <v>846</v>
      </c>
      <c r="B1" s="13">
        <v>25</v>
      </c>
      <c r="C1" s="21">
        <f>A1/18</f>
        <v>47</v>
      </c>
      <c r="E1" t="s">
        <v>46</v>
      </c>
      <c r="H1" s="13"/>
      <c r="I1" s="13"/>
      <c r="J1" s="13"/>
      <c r="K1" s="21"/>
    </row>
    <row r="2" spans="1:11" ht="18.75">
      <c r="A2" s="22">
        <v>676.8</v>
      </c>
      <c r="B2" s="13">
        <v>20</v>
      </c>
      <c r="C2" s="21">
        <f>A2/14</f>
        <v>48.34285714285714</v>
      </c>
      <c r="D2" s="16"/>
      <c r="E2" s="15"/>
      <c r="F2" s="15"/>
      <c r="G2" s="9"/>
      <c r="H2" s="13"/>
      <c r="I2" s="13"/>
      <c r="J2" s="13"/>
      <c r="K2" s="21"/>
    </row>
    <row r="3" spans="1:11" ht="18">
      <c r="A3" s="22">
        <v>507.6</v>
      </c>
      <c r="B3" s="13">
        <v>15</v>
      </c>
      <c r="C3" s="21">
        <f>A3/12</f>
        <v>42.300000000000004</v>
      </c>
      <c r="D3" s="10"/>
      <c r="E3" s="10"/>
      <c r="F3" s="10"/>
      <c r="H3" s="13"/>
      <c r="I3" s="13"/>
      <c r="J3" s="13"/>
      <c r="K3" s="21"/>
    </row>
    <row r="4" spans="1:11" ht="18">
      <c r="A4" s="22">
        <v>338.4</v>
      </c>
      <c r="B4" s="13">
        <v>10</v>
      </c>
      <c r="C4" s="21">
        <f>A4/8</f>
        <v>42.3</v>
      </c>
      <c r="D4" s="10"/>
      <c r="E4" s="10"/>
      <c r="F4" s="10"/>
      <c r="H4" s="13"/>
      <c r="I4" s="13"/>
      <c r="J4" s="13"/>
      <c r="K4" s="21"/>
    </row>
    <row r="5" spans="1:11" ht="18">
      <c r="A5" s="22">
        <v>169.2</v>
      </c>
      <c r="B5" s="13">
        <v>5</v>
      </c>
      <c r="C5" s="21">
        <f>A5/4</f>
        <v>42.3</v>
      </c>
      <c r="D5" s="10"/>
      <c r="E5" s="10"/>
      <c r="F5" s="10"/>
      <c r="H5" s="13"/>
      <c r="I5" s="13"/>
      <c r="J5" s="13"/>
      <c r="K5" s="21"/>
    </row>
    <row r="6" spans="1:11" ht="18">
      <c r="A6" s="23"/>
      <c r="B6" s="10"/>
      <c r="C6" s="10"/>
      <c r="D6" s="10"/>
      <c r="E6" s="10"/>
      <c r="F6" s="10"/>
      <c r="G6" s="13"/>
      <c r="H6" s="13"/>
      <c r="I6" s="13"/>
      <c r="J6" s="13"/>
      <c r="K6" s="21"/>
    </row>
    <row r="7" spans="1:11" ht="18.75">
      <c r="A7" s="24">
        <v>1728</v>
      </c>
      <c r="B7" s="25" t="s">
        <v>47</v>
      </c>
      <c r="C7" s="26"/>
      <c r="D7" s="25"/>
      <c r="E7" s="18"/>
      <c r="F7" s="19"/>
      <c r="H7" s="13"/>
      <c r="I7" s="13"/>
      <c r="J7" s="13"/>
      <c r="K7" s="21"/>
    </row>
    <row r="8" spans="1:11" ht="18.75">
      <c r="A8" s="24">
        <f>A7/18</f>
        <v>96</v>
      </c>
      <c r="B8" s="25" t="s">
        <v>48</v>
      </c>
      <c r="C8" s="25"/>
      <c r="D8" s="25"/>
      <c r="E8" s="18"/>
      <c r="F8" s="10"/>
      <c r="H8" s="13"/>
      <c r="I8" s="13"/>
      <c r="J8" s="13"/>
      <c r="K8" s="21"/>
    </row>
    <row r="9" spans="1:11" ht="18.75">
      <c r="A9" s="24">
        <v>86.5</v>
      </c>
      <c r="B9" s="25" t="s">
        <v>49</v>
      </c>
      <c r="C9" s="10"/>
      <c r="D9" s="10"/>
      <c r="E9" s="10"/>
      <c r="F9" s="10"/>
      <c r="H9" s="13"/>
      <c r="I9" s="13"/>
      <c r="J9" s="13"/>
      <c r="K9" s="21"/>
    </row>
    <row r="10" spans="1:11" ht="18">
      <c r="A10" s="17"/>
      <c r="B10" s="10"/>
      <c r="C10" s="10"/>
      <c r="D10" s="10"/>
      <c r="E10" s="10"/>
      <c r="F10" s="10"/>
      <c r="H10" s="13"/>
      <c r="I10" s="13"/>
      <c r="J10" s="13"/>
      <c r="K10" s="21"/>
    </row>
    <row r="11" spans="1:6" ht="20.25" customHeight="1">
      <c r="A11" s="16" t="s">
        <v>50</v>
      </c>
      <c r="B11" s="10"/>
      <c r="C11" s="10"/>
      <c r="D11" s="10"/>
      <c r="E11" s="10"/>
      <c r="F11" s="10"/>
    </row>
    <row r="12" spans="1:6" ht="18">
      <c r="A12" s="27">
        <v>5</v>
      </c>
      <c r="B12" s="10">
        <v>18</v>
      </c>
      <c r="C12" s="10"/>
      <c r="D12" s="10"/>
      <c r="E12" s="10"/>
      <c r="F12" s="10"/>
    </row>
    <row r="13" spans="1:6" ht="18">
      <c r="A13" s="27">
        <v>4</v>
      </c>
      <c r="B13" s="10">
        <v>14</v>
      </c>
      <c r="C13" s="10"/>
      <c r="D13" s="10"/>
      <c r="E13" s="10"/>
      <c r="F13" s="10"/>
    </row>
    <row r="14" spans="1:6" ht="18">
      <c r="A14" s="27">
        <v>3</v>
      </c>
      <c r="B14" s="10">
        <v>12</v>
      </c>
      <c r="C14" s="10"/>
      <c r="D14" s="10"/>
      <c r="E14" s="10"/>
      <c r="F14" s="10"/>
    </row>
    <row r="15" spans="1:6" ht="22.5" customHeight="1">
      <c r="A15" s="27">
        <v>2</v>
      </c>
      <c r="B15" s="12">
        <v>8</v>
      </c>
      <c r="C15" s="10"/>
      <c r="D15" s="10"/>
      <c r="E15" s="10"/>
      <c r="F15" s="10"/>
    </row>
    <row r="16" spans="1:6" ht="18">
      <c r="A16" s="27">
        <v>1</v>
      </c>
      <c r="B16" s="12">
        <v>4</v>
      </c>
      <c r="C16" s="10"/>
      <c r="D16" s="10"/>
      <c r="E16" s="10"/>
      <c r="F16" s="10"/>
    </row>
    <row r="17" spans="1:6" ht="31.5" customHeight="1">
      <c r="A17" s="18"/>
      <c r="B17" s="10"/>
      <c r="C17" s="10"/>
      <c r="D17" s="10"/>
      <c r="E17" s="10"/>
      <c r="F17" s="10"/>
    </row>
    <row r="18" spans="1:6" ht="18">
      <c r="A18" s="17" t="s">
        <v>59</v>
      </c>
      <c r="B18" s="10">
        <v>5</v>
      </c>
      <c r="C18" s="10">
        <v>4</v>
      </c>
      <c r="D18" s="10">
        <v>3</v>
      </c>
      <c r="E18" s="10">
        <v>2</v>
      </c>
      <c r="F18" s="10">
        <v>1</v>
      </c>
    </row>
    <row r="19" spans="1:6" ht="18">
      <c r="A19" s="17" t="s">
        <v>55</v>
      </c>
      <c r="B19" s="10">
        <v>1728</v>
      </c>
      <c r="C19" s="10">
        <v>1382</v>
      </c>
      <c r="D19" s="10">
        <v>1037</v>
      </c>
      <c r="E19" s="10">
        <v>691</v>
      </c>
      <c r="F19" s="10">
        <v>346</v>
      </c>
    </row>
    <row r="20" spans="1:6" ht="18">
      <c r="A20" s="18" t="s">
        <v>56</v>
      </c>
      <c r="B20" s="10">
        <v>18</v>
      </c>
      <c r="C20" s="10">
        <v>14</v>
      </c>
      <c r="D20" s="10">
        <v>12</v>
      </c>
      <c r="E20" s="10">
        <v>8</v>
      </c>
      <c r="F20" s="10">
        <v>4</v>
      </c>
    </row>
    <row r="21" spans="1:6" ht="18">
      <c r="A21" s="17" t="s">
        <v>57</v>
      </c>
      <c r="B21" s="10">
        <v>96</v>
      </c>
      <c r="C21" s="28">
        <v>96</v>
      </c>
      <c r="D21" s="28">
        <v>86.5</v>
      </c>
      <c r="E21" s="28">
        <v>86.5</v>
      </c>
      <c r="F21" s="28">
        <v>86.5</v>
      </c>
    </row>
    <row r="22" spans="1:7" ht="18">
      <c r="A22" s="17"/>
      <c r="B22" s="10"/>
      <c r="C22" s="10"/>
      <c r="D22" s="10"/>
      <c r="E22" s="10"/>
      <c r="F22" s="10"/>
      <c r="G22" s="10"/>
    </row>
    <row r="23" spans="1:7" ht="18">
      <c r="A23" s="17"/>
      <c r="B23" s="10"/>
      <c r="C23" s="10"/>
      <c r="D23" s="10"/>
      <c r="E23" s="10"/>
      <c r="F23" s="17"/>
      <c r="G23" s="10"/>
    </row>
    <row r="24" spans="1:7" ht="25.5" customHeight="1">
      <c r="A24" s="17"/>
      <c r="B24" s="10"/>
      <c r="C24" s="10"/>
      <c r="D24" s="10"/>
      <c r="E24" s="10"/>
      <c r="F24" s="10"/>
      <c r="G24" s="10"/>
    </row>
    <row r="25" spans="1:8" ht="18">
      <c r="A25" s="17"/>
      <c r="B25" s="10"/>
      <c r="C25" s="10"/>
      <c r="D25" s="10"/>
      <c r="E25" s="10"/>
      <c r="F25" s="17"/>
      <c r="H25" s="8"/>
    </row>
    <row r="26" spans="1:7" ht="18">
      <c r="A26" s="17"/>
      <c r="B26" s="10"/>
      <c r="C26" s="10"/>
      <c r="D26" s="10"/>
      <c r="E26" s="10"/>
      <c r="F26" s="10"/>
      <c r="G26" s="12"/>
    </row>
    <row r="27" spans="1:7" ht="18">
      <c r="A27" s="20"/>
      <c r="B27" s="11"/>
      <c r="C27" s="11"/>
      <c r="D27" s="11"/>
      <c r="E27" s="11"/>
      <c r="F27" s="11"/>
      <c r="G27" s="12"/>
    </row>
    <row r="28" spans="1:7" ht="18">
      <c r="A28" s="20"/>
      <c r="B28" s="11"/>
      <c r="C28" s="11"/>
      <c r="D28" s="11"/>
      <c r="E28" s="11"/>
      <c r="F28" s="11"/>
      <c r="G28" s="12"/>
    </row>
    <row r="29" spans="1:7" ht="18">
      <c r="A29" s="20"/>
      <c r="B29" s="11"/>
      <c r="C29" s="11"/>
      <c r="D29" s="11"/>
      <c r="E29" s="11"/>
      <c r="F29" s="11"/>
      <c r="G29" s="12"/>
    </row>
    <row r="30" spans="1:7" ht="18">
      <c r="A30" s="11"/>
      <c r="B30" s="11"/>
      <c r="C30" s="11"/>
      <c r="D30" s="11"/>
      <c r="E30" s="11"/>
      <c r="F30" s="11"/>
      <c r="G30" s="12"/>
    </row>
    <row r="31" spans="1:7" ht="18">
      <c r="A31" s="20"/>
      <c r="B31" s="11"/>
      <c r="C31" s="11"/>
      <c r="D31" s="11"/>
      <c r="E31" s="11"/>
      <c r="F31" s="11"/>
      <c r="G31" s="12"/>
    </row>
    <row r="32" spans="1:7" ht="18">
      <c r="A32" s="11"/>
      <c r="B32" s="11"/>
      <c r="C32" s="11"/>
      <c r="D32" s="11"/>
      <c r="E32" s="11"/>
      <c r="F32" s="11"/>
      <c r="G32" s="12"/>
    </row>
    <row r="33" spans="1:7" ht="18">
      <c r="A33" s="11"/>
      <c r="B33" s="11"/>
      <c r="C33" s="11"/>
      <c r="D33" s="11"/>
      <c r="E33" s="11"/>
      <c r="F33" s="11"/>
      <c r="G33" s="12"/>
    </row>
    <row r="34" spans="1:7" ht="18">
      <c r="A34" s="11"/>
      <c r="B34" s="11"/>
      <c r="C34" s="11"/>
      <c r="D34" s="11"/>
      <c r="E34" s="11"/>
      <c r="F34" s="11"/>
      <c r="G34" s="12"/>
    </row>
    <row r="35" spans="1:7" ht="18">
      <c r="A35" s="11"/>
      <c r="B35" s="11"/>
      <c r="C35" s="11"/>
      <c r="D35" s="11"/>
      <c r="E35" s="11"/>
      <c r="F35" s="11"/>
      <c r="G35" s="12"/>
    </row>
    <row r="36" spans="1:7" ht="18">
      <c r="A36" s="10"/>
      <c r="B36" s="10"/>
      <c r="C36" s="10"/>
      <c r="D36" s="10"/>
      <c r="E36" s="10"/>
      <c r="F36" s="10"/>
      <c r="G36" s="12"/>
    </row>
    <row r="37" spans="1:6" ht="18">
      <c r="A37" s="10"/>
      <c r="B37" s="10"/>
      <c r="C37" s="10"/>
      <c r="D37" s="10"/>
      <c r="E37" s="10"/>
      <c r="F37" s="10"/>
    </row>
    <row r="38" spans="1:6" ht="18">
      <c r="A38" s="10"/>
      <c r="B38" s="10"/>
      <c r="C38" s="10"/>
      <c r="D38" s="10"/>
      <c r="E38" s="10"/>
      <c r="F38" s="10"/>
    </row>
    <row r="39" spans="1:6" ht="18">
      <c r="A39" s="10"/>
      <c r="B39" s="10"/>
      <c r="C39" s="10"/>
      <c r="D39" s="10"/>
      <c r="E39" s="10"/>
      <c r="F39" s="10"/>
    </row>
    <row r="40" spans="1:6" ht="18">
      <c r="A40" s="10"/>
      <c r="B40" s="10"/>
      <c r="C40" s="10"/>
      <c r="D40" s="10"/>
      <c r="E40" s="10"/>
      <c r="F40" s="10"/>
    </row>
    <row r="41" spans="1:6" ht="18">
      <c r="A41" s="10"/>
      <c r="B41" s="10"/>
      <c r="C41" s="10"/>
      <c r="D41" s="10"/>
      <c r="E41" s="10"/>
      <c r="F41" s="10"/>
    </row>
  </sheetData>
  <sheetProtection/>
  <printOptions/>
  <pageMargins left="0.5" right="0.51"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I401"/>
  <sheetViews>
    <sheetView zoomScale="115" zoomScaleNormal="115" zoomScalePageLayoutView="0" workbookViewId="0" topLeftCell="A326">
      <selection activeCell="B340" sqref="B340:G342"/>
    </sheetView>
  </sheetViews>
  <sheetFormatPr defaultColWidth="8.72265625" defaultRowHeight="18"/>
  <cols>
    <col min="1" max="1" width="2.0859375" style="46" customWidth="1"/>
    <col min="2" max="2" width="5.6328125" style="46" customWidth="1"/>
    <col min="3" max="3" width="7.54296875" style="46" customWidth="1"/>
    <col min="4" max="4" width="26.18359375" style="46" customWidth="1"/>
    <col min="5" max="5" width="1.6328125" style="46" customWidth="1"/>
    <col min="6" max="6" width="5.18359375" style="46" customWidth="1"/>
    <col min="7" max="7" width="23.2734375" style="46" customWidth="1"/>
    <col min="8" max="8" width="3.72265625" style="46" customWidth="1"/>
    <col min="9" max="16384" width="8.72265625" style="46" customWidth="1"/>
  </cols>
  <sheetData>
    <row r="1" s="37" customFormat="1" ht="18">
      <c r="B1" s="37" t="s">
        <v>93</v>
      </c>
    </row>
    <row r="2" s="37" customFormat="1" ht="18">
      <c r="B2" s="37" t="s">
        <v>70</v>
      </c>
    </row>
    <row r="3" spans="6:7" s="37" customFormat="1" ht="18">
      <c r="F3" s="60" t="s">
        <v>72</v>
      </c>
      <c r="G3" s="36"/>
    </row>
    <row r="4" ht="9" customHeight="1"/>
    <row r="5" spans="2:7" s="7" customFormat="1" ht="18.75" customHeight="1">
      <c r="B5" s="60" t="s">
        <v>73</v>
      </c>
      <c r="D5" s="229"/>
      <c r="F5" s="60" t="s">
        <v>66</v>
      </c>
      <c r="G5" s="230"/>
    </row>
    <row r="6" s="7" customFormat="1" ht="15"/>
    <row r="7" s="61" customFormat="1" ht="12.75">
      <c r="B7" s="61" t="s">
        <v>95</v>
      </c>
    </row>
    <row r="8" s="47" customFormat="1" ht="12.75">
      <c r="B8" s="47" t="s">
        <v>74</v>
      </c>
    </row>
    <row r="9" spans="2:7" s="7" customFormat="1" ht="18.75" customHeight="1">
      <c r="B9" s="60" t="s">
        <v>75</v>
      </c>
      <c r="C9" s="60"/>
      <c r="D9" s="60"/>
      <c r="E9" s="60"/>
      <c r="F9" s="60"/>
      <c r="G9" s="60"/>
    </row>
    <row r="10" s="7" customFormat="1" ht="15.75">
      <c r="B10" s="60" t="s">
        <v>76</v>
      </c>
    </row>
    <row r="11" spans="2:7" s="7" customFormat="1" ht="15">
      <c r="B11" s="287"/>
      <c r="C11" s="293"/>
      <c r="D11" s="293"/>
      <c r="E11" s="293"/>
      <c r="F11" s="293"/>
      <c r="G11" s="294"/>
    </row>
    <row r="12" spans="2:7" s="7" customFormat="1" ht="15">
      <c r="B12" s="295"/>
      <c r="C12" s="296"/>
      <c r="D12" s="296"/>
      <c r="E12" s="296"/>
      <c r="F12" s="296"/>
      <c r="G12" s="297"/>
    </row>
    <row r="13" spans="2:7" s="7" customFormat="1" ht="20.25" customHeight="1">
      <c r="B13" s="295"/>
      <c r="C13" s="296"/>
      <c r="D13" s="296"/>
      <c r="E13" s="296"/>
      <c r="F13" s="296"/>
      <c r="G13" s="297"/>
    </row>
    <row r="14" spans="2:7" s="7" customFormat="1" ht="6" customHeight="1">
      <c r="B14" s="236"/>
      <c r="C14" s="237"/>
      <c r="D14" s="237"/>
      <c r="E14" s="237"/>
      <c r="F14" s="237"/>
      <c r="G14" s="238"/>
    </row>
    <row r="15" spans="2:7" s="7" customFormat="1" ht="15" customHeight="1">
      <c r="B15" s="287"/>
      <c r="C15" s="293"/>
      <c r="D15" s="293"/>
      <c r="E15" s="293"/>
      <c r="F15" s="293"/>
      <c r="G15" s="294"/>
    </row>
    <row r="16" spans="2:7" s="7" customFormat="1" ht="15" customHeight="1">
      <c r="B16" s="295"/>
      <c r="C16" s="296"/>
      <c r="D16" s="296"/>
      <c r="E16" s="296"/>
      <c r="F16" s="296"/>
      <c r="G16" s="297"/>
    </row>
    <row r="17" spans="2:7" s="7" customFormat="1" ht="15" customHeight="1">
      <c r="B17" s="295"/>
      <c r="C17" s="296"/>
      <c r="D17" s="296"/>
      <c r="E17" s="296"/>
      <c r="F17" s="296"/>
      <c r="G17" s="297"/>
    </row>
    <row r="18" spans="2:7" s="7" customFormat="1" ht="6" customHeight="1">
      <c r="B18" s="236"/>
      <c r="C18" s="237"/>
      <c r="D18" s="237"/>
      <c r="E18" s="237"/>
      <c r="F18" s="237"/>
      <c r="G18" s="238"/>
    </row>
    <row r="19" spans="2:7" s="7" customFormat="1" ht="15" customHeight="1">
      <c r="B19" s="287"/>
      <c r="C19" s="293"/>
      <c r="D19" s="293"/>
      <c r="E19" s="293"/>
      <c r="F19" s="293"/>
      <c r="G19" s="294"/>
    </row>
    <row r="20" spans="2:7" s="7" customFormat="1" ht="15" customHeight="1">
      <c r="B20" s="295"/>
      <c r="C20" s="301"/>
      <c r="D20" s="301"/>
      <c r="E20" s="301"/>
      <c r="F20" s="301"/>
      <c r="G20" s="297"/>
    </row>
    <row r="21" spans="2:7" s="7" customFormat="1" ht="15" customHeight="1">
      <c r="B21" s="298"/>
      <c r="C21" s="299"/>
      <c r="D21" s="299"/>
      <c r="E21" s="299"/>
      <c r="F21" s="299"/>
      <c r="G21" s="300"/>
    </row>
    <row r="22" spans="2:7" s="7" customFormat="1" ht="6" customHeight="1">
      <c r="B22" s="233"/>
      <c r="C22" s="234"/>
      <c r="D22" s="234"/>
      <c r="E22" s="234"/>
      <c r="F22" s="234"/>
      <c r="G22" s="235"/>
    </row>
    <row r="23" spans="2:7" s="7" customFormat="1" ht="15" customHeight="1">
      <c r="B23" s="287"/>
      <c r="C23" s="293"/>
      <c r="D23" s="293"/>
      <c r="E23" s="293"/>
      <c r="F23" s="293"/>
      <c r="G23" s="294"/>
    </row>
    <row r="24" spans="2:7" s="7" customFormat="1" ht="15" customHeight="1">
      <c r="B24" s="295"/>
      <c r="C24" s="296"/>
      <c r="D24" s="296"/>
      <c r="E24" s="296"/>
      <c r="F24" s="296"/>
      <c r="G24" s="297"/>
    </row>
    <row r="25" spans="2:7" s="7" customFormat="1" ht="15" customHeight="1">
      <c r="B25" s="295"/>
      <c r="C25" s="296"/>
      <c r="D25" s="296"/>
      <c r="E25" s="296"/>
      <c r="F25" s="296"/>
      <c r="G25" s="297"/>
    </row>
    <row r="26" spans="2:7" s="7" customFormat="1" ht="6" customHeight="1">
      <c r="B26" s="236"/>
      <c r="C26" s="237"/>
      <c r="D26" s="237"/>
      <c r="E26" s="237"/>
      <c r="F26" s="237"/>
      <c r="G26" s="238"/>
    </row>
    <row r="27" spans="2:7" s="7" customFormat="1" ht="15" customHeight="1">
      <c r="B27" s="287"/>
      <c r="C27" s="293"/>
      <c r="D27" s="293"/>
      <c r="E27" s="293"/>
      <c r="F27" s="293"/>
      <c r="G27" s="294"/>
    </row>
    <row r="28" spans="2:7" s="7" customFormat="1" ht="15" customHeight="1">
      <c r="B28" s="295"/>
      <c r="C28" s="301"/>
      <c r="D28" s="301"/>
      <c r="E28" s="301"/>
      <c r="F28" s="301"/>
      <c r="G28" s="297"/>
    </row>
    <row r="29" spans="2:7" s="7" customFormat="1" ht="15" customHeight="1">
      <c r="B29" s="298"/>
      <c r="C29" s="299"/>
      <c r="D29" s="299"/>
      <c r="E29" s="299"/>
      <c r="F29" s="299"/>
      <c r="G29" s="300"/>
    </row>
    <row r="30" spans="2:7" s="7" customFormat="1" ht="6" customHeight="1">
      <c r="B30" s="233"/>
      <c r="C30" s="234"/>
      <c r="D30" s="234"/>
      <c r="E30" s="234"/>
      <c r="F30" s="234"/>
      <c r="G30" s="235"/>
    </row>
    <row r="31" spans="2:7" s="7" customFormat="1" ht="15" customHeight="1">
      <c r="B31" s="287"/>
      <c r="C31" s="293"/>
      <c r="D31" s="293"/>
      <c r="E31" s="293"/>
      <c r="F31" s="293"/>
      <c r="G31" s="294"/>
    </row>
    <row r="32" spans="2:7" s="7" customFormat="1" ht="15" customHeight="1">
      <c r="B32" s="295"/>
      <c r="C32" s="301"/>
      <c r="D32" s="301"/>
      <c r="E32" s="301"/>
      <c r="F32" s="301"/>
      <c r="G32" s="297"/>
    </row>
    <row r="33" spans="2:7" s="7" customFormat="1" ht="15" customHeight="1">
      <c r="B33" s="298"/>
      <c r="C33" s="299"/>
      <c r="D33" s="299"/>
      <c r="E33" s="299"/>
      <c r="F33" s="299"/>
      <c r="G33" s="300"/>
    </row>
    <row r="34" spans="2:7" s="7" customFormat="1" ht="6" customHeight="1">
      <c r="B34" s="233"/>
      <c r="C34" s="234"/>
      <c r="D34" s="234"/>
      <c r="E34" s="234"/>
      <c r="F34" s="234"/>
      <c r="G34" s="235"/>
    </row>
    <row r="35" spans="2:7" s="7" customFormat="1" ht="15" customHeight="1">
      <c r="B35" s="287"/>
      <c r="C35" s="293"/>
      <c r="D35" s="293"/>
      <c r="E35" s="293"/>
      <c r="F35" s="293"/>
      <c r="G35" s="294"/>
    </row>
    <row r="36" spans="2:7" s="7" customFormat="1" ht="15" customHeight="1">
      <c r="B36" s="295"/>
      <c r="C36" s="296"/>
      <c r="D36" s="296"/>
      <c r="E36" s="296"/>
      <c r="F36" s="296"/>
      <c r="G36" s="297"/>
    </row>
    <row r="37" spans="2:7" s="7" customFormat="1" ht="15" customHeight="1">
      <c r="B37" s="295"/>
      <c r="C37" s="296"/>
      <c r="D37" s="296"/>
      <c r="E37" s="296"/>
      <c r="F37" s="296"/>
      <c r="G37" s="297"/>
    </row>
    <row r="38" spans="2:7" s="7" customFormat="1" ht="6" customHeight="1">
      <c r="B38" s="236"/>
      <c r="C38" s="237"/>
      <c r="D38" s="237"/>
      <c r="E38" s="237"/>
      <c r="F38" s="237"/>
      <c r="G38" s="238"/>
    </row>
    <row r="39" spans="2:7" s="7" customFormat="1" ht="15" customHeight="1">
      <c r="B39" s="287"/>
      <c r="C39" s="293"/>
      <c r="D39" s="293"/>
      <c r="E39" s="293"/>
      <c r="F39" s="293"/>
      <c r="G39" s="294"/>
    </row>
    <row r="40" spans="2:7" s="7" customFormat="1" ht="15" customHeight="1">
      <c r="B40" s="295"/>
      <c r="C40" s="301"/>
      <c r="D40" s="301"/>
      <c r="E40" s="301"/>
      <c r="F40" s="301"/>
      <c r="G40" s="297"/>
    </row>
    <row r="41" spans="2:7" s="7" customFormat="1" ht="15" customHeight="1">
      <c r="B41" s="298"/>
      <c r="C41" s="299"/>
      <c r="D41" s="299"/>
      <c r="E41" s="299"/>
      <c r="F41" s="299"/>
      <c r="G41" s="300"/>
    </row>
    <row r="42" s="7" customFormat="1" ht="15"/>
    <row r="43" spans="2:9" s="7" customFormat="1" ht="35.25" customHeight="1">
      <c r="B43" s="307" t="s">
        <v>85</v>
      </c>
      <c r="C43" s="308"/>
      <c r="D43" s="308"/>
      <c r="E43" s="308"/>
      <c r="F43" s="308"/>
      <c r="G43" s="308"/>
      <c r="I43" s="60"/>
    </row>
    <row r="44" spans="2:7" s="7" customFormat="1" ht="15" customHeight="1">
      <c r="B44" s="287"/>
      <c r="C44" s="293"/>
      <c r="D44" s="293"/>
      <c r="E44" s="293"/>
      <c r="F44" s="293"/>
      <c r="G44" s="294"/>
    </row>
    <row r="45" spans="2:7" s="7" customFormat="1" ht="15" customHeight="1">
      <c r="B45" s="295"/>
      <c r="C45" s="296"/>
      <c r="D45" s="296"/>
      <c r="E45" s="296"/>
      <c r="F45" s="296"/>
      <c r="G45" s="297"/>
    </row>
    <row r="46" spans="2:7" s="7" customFormat="1" ht="20.25" customHeight="1">
      <c r="B46" s="295"/>
      <c r="C46" s="296"/>
      <c r="D46" s="296"/>
      <c r="E46" s="296"/>
      <c r="F46" s="296"/>
      <c r="G46" s="297"/>
    </row>
    <row r="47" spans="2:7" s="7" customFormat="1" ht="6" customHeight="1">
      <c r="B47" s="236"/>
      <c r="C47" s="237"/>
      <c r="D47" s="237"/>
      <c r="E47" s="237"/>
      <c r="F47" s="237"/>
      <c r="G47" s="238"/>
    </row>
    <row r="48" spans="2:7" s="7" customFormat="1" ht="15" customHeight="1">
      <c r="B48" s="287"/>
      <c r="C48" s="293"/>
      <c r="D48" s="293"/>
      <c r="E48" s="293"/>
      <c r="F48" s="293"/>
      <c r="G48" s="294"/>
    </row>
    <row r="49" spans="2:7" s="7" customFormat="1" ht="15" customHeight="1">
      <c r="B49" s="295"/>
      <c r="C49" s="296"/>
      <c r="D49" s="296"/>
      <c r="E49" s="296"/>
      <c r="F49" s="296"/>
      <c r="G49" s="297"/>
    </row>
    <row r="50" spans="2:7" s="7" customFormat="1" ht="15" customHeight="1">
      <c r="B50" s="295"/>
      <c r="C50" s="296"/>
      <c r="D50" s="296"/>
      <c r="E50" s="296"/>
      <c r="F50" s="296"/>
      <c r="G50" s="297"/>
    </row>
    <row r="51" spans="2:7" s="7" customFormat="1" ht="6" customHeight="1">
      <c r="B51" s="236"/>
      <c r="C51" s="237"/>
      <c r="D51" s="237"/>
      <c r="E51" s="237"/>
      <c r="F51" s="237"/>
      <c r="G51" s="238"/>
    </row>
    <row r="52" spans="2:7" s="7" customFormat="1" ht="15" customHeight="1">
      <c r="B52" s="287"/>
      <c r="C52" s="293"/>
      <c r="D52" s="293"/>
      <c r="E52" s="293"/>
      <c r="F52" s="293"/>
      <c r="G52" s="294"/>
    </row>
    <row r="53" spans="2:7" s="7" customFormat="1" ht="15" customHeight="1">
      <c r="B53" s="295"/>
      <c r="C53" s="301"/>
      <c r="D53" s="301"/>
      <c r="E53" s="301"/>
      <c r="F53" s="301"/>
      <c r="G53" s="297"/>
    </row>
    <row r="54" spans="2:7" s="7" customFormat="1" ht="15" customHeight="1">
      <c r="B54" s="298"/>
      <c r="C54" s="299"/>
      <c r="D54" s="299"/>
      <c r="E54" s="299"/>
      <c r="F54" s="299"/>
      <c r="G54" s="300"/>
    </row>
    <row r="55" spans="2:7" s="7" customFormat="1" ht="6" customHeight="1">
      <c r="B55" s="233"/>
      <c r="C55" s="234"/>
      <c r="D55" s="234"/>
      <c r="E55" s="234"/>
      <c r="F55" s="234"/>
      <c r="G55" s="235"/>
    </row>
    <row r="56" spans="2:7" s="7" customFormat="1" ht="15" customHeight="1">
      <c r="B56" s="287"/>
      <c r="C56" s="293"/>
      <c r="D56" s="293"/>
      <c r="E56" s="293"/>
      <c r="F56" s="293"/>
      <c r="G56" s="294"/>
    </row>
    <row r="57" spans="2:7" s="7" customFormat="1" ht="15" customHeight="1">
      <c r="B57" s="295"/>
      <c r="C57" s="296"/>
      <c r="D57" s="296"/>
      <c r="E57" s="296"/>
      <c r="F57" s="296"/>
      <c r="G57" s="297"/>
    </row>
    <row r="58" spans="2:7" s="7" customFormat="1" ht="15" customHeight="1">
      <c r="B58" s="295"/>
      <c r="C58" s="296"/>
      <c r="D58" s="296"/>
      <c r="E58" s="296"/>
      <c r="F58" s="296"/>
      <c r="G58" s="297"/>
    </row>
    <row r="59" spans="2:7" s="7" customFormat="1" ht="6" customHeight="1">
      <c r="B59" s="236"/>
      <c r="C59" s="237"/>
      <c r="D59" s="237"/>
      <c r="E59" s="237"/>
      <c r="F59" s="237"/>
      <c r="G59" s="238"/>
    </row>
    <row r="60" spans="2:7" s="7" customFormat="1" ht="15" customHeight="1">
      <c r="B60" s="287"/>
      <c r="C60" s="293"/>
      <c r="D60" s="293"/>
      <c r="E60" s="293"/>
      <c r="F60" s="293"/>
      <c r="G60" s="294"/>
    </row>
    <row r="61" spans="2:7" s="7" customFormat="1" ht="15" customHeight="1">
      <c r="B61" s="295"/>
      <c r="C61" s="301"/>
      <c r="D61" s="301"/>
      <c r="E61" s="301"/>
      <c r="F61" s="301"/>
      <c r="G61" s="297"/>
    </row>
    <row r="62" spans="2:7" s="7" customFormat="1" ht="15" customHeight="1">
      <c r="B62" s="298"/>
      <c r="C62" s="299"/>
      <c r="D62" s="299"/>
      <c r="E62" s="299"/>
      <c r="F62" s="299"/>
      <c r="G62" s="300"/>
    </row>
    <row r="63" spans="2:7" s="7" customFormat="1" ht="6" customHeight="1">
      <c r="B63" s="233"/>
      <c r="C63" s="234"/>
      <c r="D63" s="234"/>
      <c r="E63" s="234"/>
      <c r="F63" s="234"/>
      <c r="G63" s="235"/>
    </row>
    <row r="64" spans="2:7" s="7" customFormat="1" ht="15" customHeight="1">
      <c r="B64" s="287"/>
      <c r="C64" s="293"/>
      <c r="D64" s="293"/>
      <c r="E64" s="293"/>
      <c r="F64" s="293"/>
      <c r="G64" s="294"/>
    </row>
    <row r="65" spans="2:7" s="7" customFormat="1" ht="15" customHeight="1">
      <c r="B65" s="295"/>
      <c r="C65" s="301"/>
      <c r="D65" s="301"/>
      <c r="E65" s="301"/>
      <c r="F65" s="301"/>
      <c r="G65" s="297"/>
    </row>
    <row r="66" spans="2:7" s="7" customFormat="1" ht="15" customHeight="1">
      <c r="B66" s="298"/>
      <c r="C66" s="299"/>
      <c r="D66" s="299"/>
      <c r="E66" s="299"/>
      <c r="F66" s="299"/>
      <c r="G66" s="300"/>
    </row>
    <row r="67" spans="2:7" s="7" customFormat="1" ht="6" customHeight="1">
      <c r="B67" s="233"/>
      <c r="C67" s="234"/>
      <c r="D67" s="234"/>
      <c r="E67" s="234"/>
      <c r="F67" s="234"/>
      <c r="G67" s="235"/>
    </row>
    <row r="68" spans="2:7" s="7" customFormat="1" ht="15" customHeight="1">
      <c r="B68" s="287"/>
      <c r="C68" s="293"/>
      <c r="D68" s="293"/>
      <c r="E68" s="293"/>
      <c r="F68" s="293"/>
      <c r="G68" s="294"/>
    </row>
    <row r="69" spans="2:7" s="7" customFormat="1" ht="15" customHeight="1">
      <c r="B69" s="295"/>
      <c r="C69" s="296"/>
      <c r="D69" s="296"/>
      <c r="E69" s="296"/>
      <c r="F69" s="296"/>
      <c r="G69" s="297"/>
    </row>
    <row r="70" spans="2:7" s="7" customFormat="1" ht="15" customHeight="1">
      <c r="B70" s="295"/>
      <c r="C70" s="296"/>
      <c r="D70" s="296"/>
      <c r="E70" s="296"/>
      <c r="F70" s="296"/>
      <c r="G70" s="297"/>
    </row>
    <row r="71" spans="2:7" s="7" customFormat="1" ht="6" customHeight="1">
      <c r="B71" s="236"/>
      <c r="C71" s="237"/>
      <c r="D71" s="237"/>
      <c r="E71" s="237"/>
      <c r="F71" s="237"/>
      <c r="G71" s="238"/>
    </row>
    <row r="72" spans="2:7" s="7" customFormat="1" ht="15" customHeight="1">
      <c r="B72" s="287"/>
      <c r="C72" s="293"/>
      <c r="D72" s="293"/>
      <c r="E72" s="293"/>
      <c r="F72" s="293"/>
      <c r="G72" s="294"/>
    </row>
    <row r="73" spans="2:7" s="7" customFormat="1" ht="15" customHeight="1">
      <c r="B73" s="295"/>
      <c r="C73" s="301"/>
      <c r="D73" s="301"/>
      <c r="E73" s="301"/>
      <c r="F73" s="301"/>
      <c r="G73" s="297"/>
    </row>
    <row r="74" spans="2:7" s="7" customFormat="1" ht="15" customHeight="1">
      <c r="B74" s="298"/>
      <c r="C74" s="299"/>
      <c r="D74" s="299"/>
      <c r="E74" s="299"/>
      <c r="F74" s="299"/>
      <c r="G74" s="300"/>
    </row>
    <row r="75" s="7" customFormat="1" ht="15"/>
    <row r="76" spans="2:7" s="60" customFormat="1" ht="33" customHeight="1">
      <c r="B76" s="304" t="s">
        <v>86</v>
      </c>
      <c r="C76" s="304"/>
      <c r="D76" s="304"/>
      <c r="E76" s="304"/>
      <c r="F76" s="304"/>
      <c r="G76" s="304"/>
    </row>
    <row r="77" spans="2:7" s="7" customFormat="1" ht="15" customHeight="1">
      <c r="B77" s="287"/>
      <c r="C77" s="293"/>
      <c r="D77" s="293"/>
      <c r="E77" s="293"/>
      <c r="F77" s="293"/>
      <c r="G77" s="294"/>
    </row>
    <row r="78" spans="2:7" s="7" customFormat="1" ht="15" customHeight="1">
      <c r="B78" s="295"/>
      <c r="C78" s="296"/>
      <c r="D78" s="296"/>
      <c r="E78" s="296"/>
      <c r="F78" s="296"/>
      <c r="G78" s="297"/>
    </row>
    <row r="79" spans="2:7" s="7" customFormat="1" ht="20.25" customHeight="1">
      <c r="B79" s="295"/>
      <c r="C79" s="296"/>
      <c r="D79" s="296"/>
      <c r="E79" s="296"/>
      <c r="F79" s="296"/>
      <c r="G79" s="297"/>
    </row>
    <row r="80" spans="2:7" s="7" customFormat="1" ht="6" customHeight="1">
      <c r="B80" s="236"/>
      <c r="C80" s="237"/>
      <c r="D80" s="237"/>
      <c r="E80" s="237"/>
      <c r="F80" s="237"/>
      <c r="G80" s="238"/>
    </row>
    <row r="81" spans="2:7" s="7" customFormat="1" ht="15" customHeight="1">
      <c r="B81" s="287"/>
      <c r="C81" s="293"/>
      <c r="D81" s="293"/>
      <c r="E81" s="293"/>
      <c r="F81" s="293"/>
      <c r="G81" s="294"/>
    </row>
    <row r="82" spans="2:7" s="7" customFormat="1" ht="15" customHeight="1">
      <c r="B82" s="295"/>
      <c r="C82" s="296"/>
      <c r="D82" s="296"/>
      <c r="E82" s="296"/>
      <c r="F82" s="296"/>
      <c r="G82" s="297"/>
    </row>
    <row r="83" spans="2:7" s="7" customFormat="1" ht="15" customHeight="1">
      <c r="B83" s="295"/>
      <c r="C83" s="296"/>
      <c r="D83" s="296"/>
      <c r="E83" s="296"/>
      <c r="F83" s="296"/>
      <c r="G83" s="297"/>
    </row>
    <row r="84" spans="2:7" s="7" customFormat="1" ht="6" customHeight="1">
      <c r="B84" s="236"/>
      <c r="C84" s="237"/>
      <c r="D84" s="237"/>
      <c r="E84" s="237"/>
      <c r="F84" s="237"/>
      <c r="G84" s="238"/>
    </row>
    <row r="85" spans="2:7" s="7" customFormat="1" ht="15" customHeight="1">
      <c r="B85" s="287"/>
      <c r="C85" s="293"/>
      <c r="D85" s="293"/>
      <c r="E85" s="293"/>
      <c r="F85" s="293"/>
      <c r="G85" s="294"/>
    </row>
    <row r="86" spans="2:7" s="7" customFormat="1" ht="15" customHeight="1">
      <c r="B86" s="295"/>
      <c r="C86" s="301"/>
      <c r="D86" s="301"/>
      <c r="E86" s="301"/>
      <c r="F86" s="301"/>
      <c r="G86" s="297"/>
    </row>
    <row r="87" spans="2:7" s="7" customFormat="1" ht="15" customHeight="1">
      <c r="B87" s="298"/>
      <c r="C87" s="299"/>
      <c r="D87" s="299"/>
      <c r="E87" s="299"/>
      <c r="F87" s="299"/>
      <c r="G87" s="300"/>
    </row>
    <row r="88" spans="2:7" s="7" customFormat="1" ht="6" customHeight="1">
      <c r="B88" s="233"/>
      <c r="C88" s="234"/>
      <c r="D88" s="234"/>
      <c r="E88" s="234"/>
      <c r="F88" s="234"/>
      <c r="G88" s="235"/>
    </row>
    <row r="89" spans="2:7" s="7" customFormat="1" ht="15" customHeight="1">
      <c r="B89" s="287"/>
      <c r="C89" s="293"/>
      <c r="D89" s="293"/>
      <c r="E89" s="293"/>
      <c r="F89" s="293"/>
      <c r="G89" s="294"/>
    </row>
    <row r="90" spans="2:7" s="7" customFormat="1" ht="15" customHeight="1">
      <c r="B90" s="295"/>
      <c r="C90" s="296"/>
      <c r="D90" s="296"/>
      <c r="E90" s="296"/>
      <c r="F90" s="296"/>
      <c r="G90" s="297"/>
    </row>
    <row r="91" spans="2:7" s="7" customFormat="1" ht="15" customHeight="1">
      <c r="B91" s="295"/>
      <c r="C91" s="296"/>
      <c r="D91" s="296"/>
      <c r="E91" s="296"/>
      <c r="F91" s="296"/>
      <c r="G91" s="297"/>
    </row>
    <row r="92" spans="2:7" s="7" customFormat="1" ht="6" customHeight="1">
      <c r="B92" s="236"/>
      <c r="C92" s="237"/>
      <c r="D92" s="237"/>
      <c r="E92" s="237"/>
      <c r="F92" s="237"/>
      <c r="G92" s="238"/>
    </row>
    <row r="93" spans="2:7" s="7" customFormat="1" ht="15" customHeight="1">
      <c r="B93" s="287"/>
      <c r="C93" s="293"/>
      <c r="D93" s="293"/>
      <c r="E93" s="293"/>
      <c r="F93" s="293"/>
      <c r="G93" s="294"/>
    </row>
    <row r="94" spans="2:7" s="7" customFormat="1" ht="15" customHeight="1">
      <c r="B94" s="295"/>
      <c r="C94" s="301"/>
      <c r="D94" s="301"/>
      <c r="E94" s="301"/>
      <c r="F94" s="301"/>
      <c r="G94" s="297"/>
    </row>
    <row r="95" spans="2:7" s="7" customFormat="1" ht="15" customHeight="1">
      <c r="B95" s="298"/>
      <c r="C95" s="299"/>
      <c r="D95" s="299"/>
      <c r="E95" s="299"/>
      <c r="F95" s="299"/>
      <c r="G95" s="300"/>
    </row>
    <row r="96" spans="2:7" s="7" customFormat="1" ht="6" customHeight="1">
      <c r="B96" s="233"/>
      <c r="C96" s="234"/>
      <c r="D96" s="234"/>
      <c r="E96" s="234"/>
      <c r="F96" s="234"/>
      <c r="G96" s="235"/>
    </row>
    <row r="97" spans="2:7" s="7" customFormat="1" ht="15" customHeight="1">
      <c r="B97" s="287"/>
      <c r="C97" s="293"/>
      <c r="D97" s="293"/>
      <c r="E97" s="293"/>
      <c r="F97" s="293"/>
      <c r="G97" s="294"/>
    </row>
    <row r="98" spans="2:7" s="7" customFormat="1" ht="15" customHeight="1">
      <c r="B98" s="295"/>
      <c r="C98" s="301"/>
      <c r="D98" s="301"/>
      <c r="E98" s="301"/>
      <c r="F98" s="301"/>
      <c r="G98" s="297"/>
    </row>
    <row r="99" spans="2:7" s="7" customFormat="1" ht="15" customHeight="1">
      <c r="B99" s="298"/>
      <c r="C99" s="299"/>
      <c r="D99" s="299"/>
      <c r="E99" s="299"/>
      <c r="F99" s="299"/>
      <c r="G99" s="300"/>
    </row>
    <row r="100" spans="2:7" s="7" customFormat="1" ht="6" customHeight="1">
      <c r="B100" s="233"/>
      <c r="C100" s="234"/>
      <c r="D100" s="234"/>
      <c r="E100" s="234"/>
      <c r="F100" s="234"/>
      <c r="G100" s="235"/>
    </row>
    <row r="101" spans="2:7" s="7" customFormat="1" ht="15" customHeight="1">
      <c r="B101" s="287"/>
      <c r="C101" s="293"/>
      <c r="D101" s="293"/>
      <c r="E101" s="293"/>
      <c r="F101" s="293"/>
      <c r="G101" s="294"/>
    </row>
    <row r="102" spans="2:7" s="7" customFormat="1" ht="15" customHeight="1">
      <c r="B102" s="295"/>
      <c r="C102" s="296"/>
      <c r="D102" s="296"/>
      <c r="E102" s="296"/>
      <c r="F102" s="296"/>
      <c r="G102" s="297"/>
    </row>
    <row r="103" spans="2:7" s="7" customFormat="1" ht="15" customHeight="1">
      <c r="B103" s="295"/>
      <c r="C103" s="296"/>
      <c r="D103" s="296"/>
      <c r="E103" s="296"/>
      <c r="F103" s="296"/>
      <c r="G103" s="297"/>
    </row>
    <row r="104" spans="2:7" s="7" customFormat="1" ht="6" customHeight="1">
      <c r="B104" s="236"/>
      <c r="C104" s="237"/>
      <c r="D104" s="237"/>
      <c r="E104" s="237"/>
      <c r="F104" s="237"/>
      <c r="G104" s="238"/>
    </row>
    <row r="105" spans="2:7" s="7" customFormat="1" ht="15" customHeight="1">
      <c r="B105" s="287"/>
      <c r="C105" s="293"/>
      <c r="D105" s="293"/>
      <c r="E105" s="293"/>
      <c r="F105" s="293"/>
      <c r="G105" s="294"/>
    </row>
    <row r="106" spans="2:7" s="7" customFormat="1" ht="15" customHeight="1">
      <c r="B106" s="295"/>
      <c r="C106" s="301"/>
      <c r="D106" s="301"/>
      <c r="E106" s="301"/>
      <c r="F106" s="301"/>
      <c r="G106" s="297"/>
    </row>
    <row r="107" spans="2:7" s="7" customFormat="1" ht="15" customHeight="1">
      <c r="B107" s="298"/>
      <c r="C107" s="299"/>
      <c r="D107" s="299"/>
      <c r="E107" s="299"/>
      <c r="F107" s="299"/>
      <c r="G107" s="300"/>
    </row>
    <row r="108" s="7" customFormat="1" ht="15"/>
    <row r="109" s="60" customFormat="1" ht="15.75">
      <c r="B109" s="60" t="s">
        <v>77</v>
      </c>
    </row>
    <row r="110" s="60" customFormat="1" ht="15.75">
      <c r="B110" s="60" t="s">
        <v>87</v>
      </c>
    </row>
    <row r="111" spans="2:7" s="60" customFormat="1" ht="15.75">
      <c r="B111" s="60" t="s">
        <v>10</v>
      </c>
      <c r="C111" s="7"/>
      <c r="D111" s="81">
        <f>D5</f>
        <v>0</v>
      </c>
      <c r="F111" s="60" t="s">
        <v>43</v>
      </c>
      <c r="G111" s="63">
        <f>G3</f>
        <v>0</v>
      </c>
    </row>
    <row r="112" s="7" customFormat="1" ht="9" customHeight="1"/>
    <row r="113" spans="6:7" s="7" customFormat="1" ht="15.75">
      <c r="F113" s="60" t="s">
        <v>66</v>
      </c>
      <c r="G113" s="81">
        <f>G5</f>
        <v>0</v>
      </c>
    </row>
    <row r="114" s="7" customFormat="1" ht="15"/>
    <row r="115" spans="2:7" s="7" customFormat="1" ht="35.25" customHeight="1">
      <c r="B115" s="302" t="s">
        <v>96</v>
      </c>
      <c r="C115" s="303"/>
      <c r="D115" s="303"/>
      <c r="E115" s="303"/>
      <c r="F115" s="303"/>
      <c r="G115" s="303"/>
    </row>
    <row r="116" spans="2:7" s="7" customFormat="1" ht="15" customHeight="1">
      <c r="B116" s="287"/>
      <c r="C116" s="293"/>
      <c r="D116" s="293"/>
      <c r="E116" s="293"/>
      <c r="F116" s="293"/>
      <c r="G116" s="294"/>
    </row>
    <row r="117" spans="2:7" s="7" customFormat="1" ht="15" customHeight="1">
      <c r="B117" s="295"/>
      <c r="C117" s="296"/>
      <c r="D117" s="296"/>
      <c r="E117" s="296"/>
      <c r="F117" s="296"/>
      <c r="G117" s="297"/>
    </row>
    <row r="118" spans="2:7" s="7" customFormat="1" ht="20.25" customHeight="1">
      <c r="B118" s="295"/>
      <c r="C118" s="296"/>
      <c r="D118" s="296"/>
      <c r="E118" s="296"/>
      <c r="F118" s="296"/>
      <c r="G118" s="297"/>
    </row>
    <row r="119" spans="2:7" s="7" customFormat="1" ht="6" customHeight="1">
      <c r="B119" s="236"/>
      <c r="C119" s="237"/>
      <c r="D119" s="237"/>
      <c r="E119" s="237"/>
      <c r="F119" s="237"/>
      <c r="G119" s="238"/>
    </row>
    <row r="120" spans="2:7" s="7" customFormat="1" ht="15" customHeight="1">
      <c r="B120" s="287"/>
      <c r="C120" s="293"/>
      <c r="D120" s="293"/>
      <c r="E120" s="293"/>
      <c r="F120" s="293"/>
      <c r="G120" s="294"/>
    </row>
    <row r="121" spans="2:7" s="7" customFormat="1" ht="15" customHeight="1">
      <c r="B121" s="295"/>
      <c r="C121" s="296"/>
      <c r="D121" s="296"/>
      <c r="E121" s="296"/>
      <c r="F121" s="296"/>
      <c r="G121" s="297"/>
    </row>
    <row r="122" spans="2:7" s="7" customFormat="1" ht="15" customHeight="1">
      <c r="B122" s="295"/>
      <c r="C122" s="296"/>
      <c r="D122" s="296"/>
      <c r="E122" s="296"/>
      <c r="F122" s="296"/>
      <c r="G122" s="297"/>
    </row>
    <row r="123" spans="2:7" s="7" customFormat="1" ht="6" customHeight="1">
      <c r="B123" s="236"/>
      <c r="C123" s="237"/>
      <c r="D123" s="237"/>
      <c r="E123" s="237"/>
      <c r="F123" s="237"/>
      <c r="G123" s="238"/>
    </row>
    <row r="124" spans="2:7" s="7" customFormat="1" ht="15" customHeight="1">
      <c r="B124" s="287"/>
      <c r="C124" s="293"/>
      <c r="D124" s="293"/>
      <c r="E124" s="293"/>
      <c r="F124" s="293"/>
      <c r="G124" s="294"/>
    </row>
    <row r="125" spans="2:7" s="7" customFormat="1" ht="15" customHeight="1">
      <c r="B125" s="295"/>
      <c r="C125" s="301"/>
      <c r="D125" s="301"/>
      <c r="E125" s="301"/>
      <c r="F125" s="301"/>
      <c r="G125" s="297"/>
    </row>
    <row r="126" spans="2:7" s="7" customFormat="1" ht="15" customHeight="1">
      <c r="B126" s="298"/>
      <c r="C126" s="299"/>
      <c r="D126" s="299"/>
      <c r="E126" s="299"/>
      <c r="F126" s="299"/>
      <c r="G126" s="300"/>
    </row>
    <row r="127" spans="2:7" s="7" customFormat="1" ht="6" customHeight="1">
      <c r="B127" s="233"/>
      <c r="C127" s="234"/>
      <c r="D127" s="234"/>
      <c r="E127" s="234"/>
      <c r="F127" s="234"/>
      <c r="G127" s="235"/>
    </row>
    <row r="128" spans="2:7" s="7" customFormat="1" ht="15" customHeight="1">
      <c r="B128" s="287"/>
      <c r="C128" s="293"/>
      <c r="D128" s="293"/>
      <c r="E128" s="293"/>
      <c r="F128" s="293"/>
      <c r="G128" s="294"/>
    </row>
    <row r="129" spans="2:7" s="7" customFormat="1" ht="15" customHeight="1">
      <c r="B129" s="295"/>
      <c r="C129" s="296"/>
      <c r="D129" s="296"/>
      <c r="E129" s="296"/>
      <c r="F129" s="296"/>
      <c r="G129" s="297"/>
    </row>
    <row r="130" spans="2:7" s="7" customFormat="1" ht="15" customHeight="1">
      <c r="B130" s="295"/>
      <c r="C130" s="296"/>
      <c r="D130" s="296"/>
      <c r="E130" s="296"/>
      <c r="F130" s="296"/>
      <c r="G130" s="297"/>
    </row>
    <row r="131" spans="2:7" s="7" customFormat="1" ht="6" customHeight="1">
      <c r="B131" s="236"/>
      <c r="C131" s="237"/>
      <c r="D131" s="237"/>
      <c r="E131" s="237"/>
      <c r="F131" s="237"/>
      <c r="G131" s="238"/>
    </row>
    <row r="132" spans="2:7" s="7" customFormat="1" ht="15" customHeight="1">
      <c r="B132" s="287"/>
      <c r="C132" s="293"/>
      <c r="D132" s="293"/>
      <c r="E132" s="293"/>
      <c r="F132" s="293"/>
      <c r="G132" s="294"/>
    </row>
    <row r="133" spans="2:7" s="7" customFormat="1" ht="15" customHeight="1">
      <c r="B133" s="295"/>
      <c r="C133" s="301"/>
      <c r="D133" s="301"/>
      <c r="E133" s="301"/>
      <c r="F133" s="301"/>
      <c r="G133" s="297"/>
    </row>
    <row r="134" spans="2:7" s="7" customFormat="1" ht="15" customHeight="1">
      <c r="B134" s="298"/>
      <c r="C134" s="299"/>
      <c r="D134" s="299"/>
      <c r="E134" s="299"/>
      <c r="F134" s="299"/>
      <c r="G134" s="300"/>
    </row>
    <row r="135" spans="2:7" s="7" customFormat="1" ht="6" customHeight="1">
      <c r="B135" s="233"/>
      <c r="C135" s="234"/>
      <c r="D135" s="234"/>
      <c r="E135" s="234"/>
      <c r="F135" s="234"/>
      <c r="G135" s="235"/>
    </row>
    <row r="136" spans="2:7" s="7" customFormat="1" ht="15" customHeight="1">
      <c r="B136" s="287"/>
      <c r="C136" s="293"/>
      <c r="D136" s="293"/>
      <c r="E136" s="293"/>
      <c r="F136" s="293"/>
      <c r="G136" s="294"/>
    </row>
    <row r="137" spans="2:7" s="7" customFormat="1" ht="15" customHeight="1">
      <c r="B137" s="295"/>
      <c r="C137" s="301"/>
      <c r="D137" s="301"/>
      <c r="E137" s="301"/>
      <c r="F137" s="301"/>
      <c r="G137" s="297"/>
    </row>
    <row r="138" spans="2:7" s="7" customFormat="1" ht="15" customHeight="1">
      <c r="B138" s="298"/>
      <c r="C138" s="299"/>
      <c r="D138" s="299"/>
      <c r="E138" s="299"/>
      <c r="F138" s="299"/>
      <c r="G138" s="300"/>
    </row>
    <row r="139" spans="2:7" s="7" customFormat="1" ht="6" customHeight="1">
      <c r="B139" s="233"/>
      <c r="C139" s="234"/>
      <c r="D139" s="234"/>
      <c r="E139" s="234"/>
      <c r="F139" s="234"/>
      <c r="G139" s="235"/>
    </row>
    <row r="140" spans="2:7" s="7" customFormat="1" ht="15" customHeight="1">
      <c r="B140" s="287"/>
      <c r="C140" s="293"/>
      <c r="D140" s="293"/>
      <c r="E140" s="293"/>
      <c r="F140" s="293"/>
      <c r="G140" s="294"/>
    </row>
    <row r="141" spans="2:7" s="7" customFormat="1" ht="15" customHeight="1">
      <c r="B141" s="295"/>
      <c r="C141" s="296"/>
      <c r="D141" s="296"/>
      <c r="E141" s="296"/>
      <c r="F141" s="296"/>
      <c r="G141" s="297"/>
    </row>
    <row r="142" spans="2:7" s="7" customFormat="1" ht="15" customHeight="1">
      <c r="B142" s="295"/>
      <c r="C142" s="296"/>
      <c r="D142" s="296"/>
      <c r="E142" s="296"/>
      <c r="F142" s="296"/>
      <c r="G142" s="297"/>
    </row>
    <row r="143" spans="2:7" s="7" customFormat="1" ht="6" customHeight="1">
      <c r="B143" s="236"/>
      <c r="C143" s="237"/>
      <c r="D143" s="237"/>
      <c r="E143" s="237"/>
      <c r="F143" s="237"/>
      <c r="G143" s="238"/>
    </row>
    <row r="144" spans="2:7" s="7" customFormat="1" ht="15" customHeight="1">
      <c r="B144" s="287"/>
      <c r="C144" s="293"/>
      <c r="D144" s="293"/>
      <c r="E144" s="293"/>
      <c r="F144" s="293"/>
      <c r="G144" s="294"/>
    </row>
    <row r="145" spans="2:7" s="7" customFormat="1" ht="15" customHeight="1">
      <c r="B145" s="295"/>
      <c r="C145" s="301"/>
      <c r="D145" s="301"/>
      <c r="E145" s="301"/>
      <c r="F145" s="301"/>
      <c r="G145" s="297"/>
    </row>
    <row r="146" spans="2:7" s="7" customFormat="1" ht="15" customHeight="1">
      <c r="B146" s="298"/>
      <c r="C146" s="299"/>
      <c r="D146" s="299"/>
      <c r="E146" s="299"/>
      <c r="F146" s="299"/>
      <c r="G146" s="300"/>
    </row>
    <row r="147" s="7" customFormat="1" ht="15"/>
    <row r="148" s="7" customFormat="1" ht="15"/>
    <row r="149" spans="2:7" s="7" customFormat="1" ht="33" customHeight="1">
      <c r="B149" s="302" t="s">
        <v>185</v>
      </c>
      <c r="C149" s="302"/>
      <c r="D149" s="302"/>
      <c r="E149" s="302"/>
      <c r="F149" s="302"/>
      <c r="G149" s="302"/>
    </row>
    <row r="150" spans="2:7" s="7" customFormat="1" ht="15" customHeight="1">
      <c r="B150" s="287"/>
      <c r="C150" s="293"/>
      <c r="D150" s="293"/>
      <c r="E150" s="293"/>
      <c r="F150" s="293"/>
      <c r="G150" s="294"/>
    </row>
    <row r="151" spans="2:7" s="7" customFormat="1" ht="15" customHeight="1">
      <c r="B151" s="295"/>
      <c r="C151" s="296"/>
      <c r="D151" s="296"/>
      <c r="E151" s="296"/>
      <c r="F151" s="296"/>
      <c r="G151" s="297"/>
    </row>
    <row r="152" spans="2:7" s="7" customFormat="1" ht="20.25" customHeight="1">
      <c r="B152" s="295"/>
      <c r="C152" s="296"/>
      <c r="D152" s="296"/>
      <c r="E152" s="296"/>
      <c r="F152" s="296"/>
      <c r="G152" s="297"/>
    </row>
    <row r="153" spans="2:7" s="7" customFormat="1" ht="6" customHeight="1">
      <c r="B153" s="236"/>
      <c r="C153" s="237"/>
      <c r="D153" s="237"/>
      <c r="E153" s="237"/>
      <c r="F153" s="237"/>
      <c r="G153" s="238"/>
    </row>
    <row r="154" spans="2:7" s="7" customFormat="1" ht="15" customHeight="1">
      <c r="B154" s="287"/>
      <c r="C154" s="293"/>
      <c r="D154" s="293"/>
      <c r="E154" s="293"/>
      <c r="F154" s="293"/>
      <c r="G154" s="294"/>
    </row>
    <row r="155" spans="2:7" s="7" customFormat="1" ht="15" customHeight="1">
      <c r="B155" s="295"/>
      <c r="C155" s="296"/>
      <c r="D155" s="296"/>
      <c r="E155" s="296"/>
      <c r="F155" s="296"/>
      <c r="G155" s="297"/>
    </row>
    <row r="156" spans="2:7" s="7" customFormat="1" ht="15" customHeight="1">
      <c r="B156" s="295"/>
      <c r="C156" s="296"/>
      <c r="D156" s="296"/>
      <c r="E156" s="296"/>
      <c r="F156" s="296"/>
      <c r="G156" s="297"/>
    </row>
    <row r="157" spans="2:7" s="7" customFormat="1" ht="6" customHeight="1">
      <c r="B157" s="236"/>
      <c r="C157" s="237"/>
      <c r="D157" s="237"/>
      <c r="E157" s="237"/>
      <c r="F157" s="237"/>
      <c r="G157" s="238"/>
    </row>
    <row r="158" spans="2:7" s="7" customFormat="1" ht="15" customHeight="1">
      <c r="B158" s="287"/>
      <c r="C158" s="293"/>
      <c r="D158" s="293"/>
      <c r="E158" s="293"/>
      <c r="F158" s="293"/>
      <c r="G158" s="294"/>
    </row>
    <row r="159" spans="2:7" s="7" customFormat="1" ht="15" customHeight="1">
      <c r="B159" s="295"/>
      <c r="C159" s="301"/>
      <c r="D159" s="301"/>
      <c r="E159" s="301"/>
      <c r="F159" s="301"/>
      <c r="G159" s="297"/>
    </row>
    <row r="160" spans="2:7" s="7" customFormat="1" ht="15" customHeight="1">
      <c r="B160" s="298"/>
      <c r="C160" s="299"/>
      <c r="D160" s="299"/>
      <c r="E160" s="299"/>
      <c r="F160" s="299"/>
      <c r="G160" s="300"/>
    </row>
    <row r="161" spans="2:7" s="7" customFormat="1" ht="6" customHeight="1">
      <c r="B161" s="233"/>
      <c r="C161" s="234"/>
      <c r="D161" s="234"/>
      <c r="E161" s="234"/>
      <c r="F161" s="234"/>
      <c r="G161" s="235"/>
    </row>
    <row r="162" spans="2:7" s="7" customFormat="1" ht="15" customHeight="1">
      <c r="B162" s="287"/>
      <c r="C162" s="293"/>
      <c r="D162" s="293"/>
      <c r="E162" s="293"/>
      <c r="F162" s="293"/>
      <c r="G162" s="294"/>
    </row>
    <row r="163" spans="2:7" s="7" customFormat="1" ht="15" customHeight="1">
      <c r="B163" s="295"/>
      <c r="C163" s="296"/>
      <c r="D163" s="296"/>
      <c r="E163" s="296"/>
      <c r="F163" s="296"/>
      <c r="G163" s="297"/>
    </row>
    <row r="164" spans="2:7" s="7" customFormat="1" ht="15" customHeight="1">
      <c r="B164" s="295"/>
      <c r="C164" s="296"/>
      <c r="D164" s="296"/>
      <c r="E164" s="296"/>
      <c r="F164" s="296"/>
      <c r="G164" s="297"/>
    </row>
    <row r="165" spans="2:7" s="7" customFormat="1" ht="6" customHeight="1">
      <c r="B165" s="236"/>
      <c r="C165" s="237"/>
      <c r="D165" s="237"/>
      <c r="E165" s="237"/>
      <c r="F165" s="237"/>
      <c r="G165" s="238"/>
    </row>
    <row r="166" spans="2:7" s="7" customFormat="1" ht="15" customHeight="1">
      <c r="B166" s="287"/>
      <c r="C166" s="293"/>
      <c r="D166" s="293"/>
      <c r="E166" s="293"/>
      <c r="F166" s="293"/>
      <c r="G166" s="294"/>
    </row>
    <row r="167" spans="2:7" s="7" customFormat="1" ht="15" customHeight="1">
      <c r="B167" s="295"/>
      <c r="C167" s="301"/>
      <c r="D167" s="301"/>
      <c r="E167" s="301"/>
      <c r="F167" s="301"/>
      <c r="G167" s="297"/>
    </row>
    <row r="168" spans="2:7" s="7" customFormat="1" ht="15" customHeight="1">
      <c r="B168" s="298"/>
      <c r="C168" s="299"/>
      <c r="D168" s="299"/>
      <c r="E168" s="299"/>
      <c r="F168" s="299"/>
      <c r="G168" s="300"/>
    </row>
    <row r="169" spans="2:7" s="7" customFormat="1" ht="6" customHeight="1">
      <c r="B169" s="233"/>
      <c r="C169" s="234"/>
      <c r="D169" s="234"/>
      <c r="E169" s="234"/>
      <c r="F169" s="234"/>
      <c r="G169" s="235"/>
    </row>
    <row r="170" spans="2:7" s="7" customFormat="1" ht="15" customHeight="1">
      <c r="B170" s="287"/>
      <c r="C170" s="293"/>
      <c r="D170" s="293"/>
      <c r="E170" s="293"/>
      <c r="F170" s="293"/>
      <c r="G170" s="294"/>
    </row>
    <row r="171" spans="2:7" s="7" customFormat="1" ht="15" customHeight="1">
      <c r="B171" s="295"/>
      <c r="C171" s="301"/>
      <c r="D171" s="301"/>
      <c r="E171" s="301"/>
      <c r="F171" s="301"/>
      <c r="G171" s="297"/>
    </row>
    <row r="172" spans="2:7" s="7" customFormat="1" ht="15" customHeight="1">
      <c r="B172" s="298"/>
      <c r="C172" s="299"/>
      <c r="D172" s="299"/>
      <c r="E172" s="299"/>
      <c r="F172" s="299"/>
      <c r="G172" s="300"/>
    </row>
    <row r="173" spans="2:7" s="7" customFormat="1" ht="6" customHeight="1">
      <c r="B173" s="233"/>
      <c r="C173" s="234"/>
      <c r="D173" s="234"/>
      <c r="E173" s="234"/>
      <c r="F173" s="234"/>
      <c r="G173" s="235"/>
    </row>
    <row r="174" spans="2:7" s="7" customFormat="1" ht="15" customHeight="1">
      <c r="B174" s="287"/>
      <c r="C174" s="293"/>
      <c r="D174" s="293"/>
      <c r="E174" s="293"/>
      <c r="F174" s="293"/>
      <c r="G174" s="294"/>
    </row>
    <row r="175" spans="2:7" s="7" customFormat="1" ht="15" customHeight="1">
      <c r="B175" s="295"/>
      <c r="C175" s="296"/>
      <c r="D175" s="296"/>
      <c r="E175" s="296"/>
      <c r="F175" s="296"/>
      <c r="G175" s="297"/>
    </row>
    <row r="176" spans="2:7" s="7" customFormat="1" ht="15" customHeight="1">
      <c r="B176" s="295"/>
      <c r="C176" s="296"/>
      <c r="D176" s="296"/>
      <c r="E176" s="296"/>
      <c r="F176" s="296"/>
      <c r="G176" s="297"/>
    </row>
    <row r="177" spans="2:7" s="7" customFormat="1" ht="6" customHeight="1">
      <c r="B177" s="236"/>
      <c r="C177" s="237"/>
      <c r="D177" s="237"/>
      <c r="E177" s="237"/>
      <c r="F177" s="237"/>
      <c r="G177" s="238"/>
    </row>
    <row r="178" spans="2:7" s="7" customFormat="1" ht="15" customHeight="1">
      <c r="B178" s="287"/>
      <c r="C178" s="293"/>
      <c r="D178" s="293"/>
      <c r="E178" s="293"/>
      <c r="F178" s="293"/>
      <c r="G178" s="294"/>
    </row>
    <row r="179" spans="2:7" s="7" customFormat="1" ht="15" customHeight="1">
      <c r="B179" s="295"/>
      <c r="C179" s="301"/>
      <c r="D179" s="301"/>
      <c r="E179" s="301"/>
      <c r="F179" s="301"/>
      <c r="G179" s="297"/>
    </row>
    <row r="180" spans="2:7" s="7" customFormat="1" ht="15" customHeight="1">
      <c r="B180" s="298"/>
      <c r="C180" s="299"/>
      <c r="D180" s="299"/>
      <c r="E180" s="299"/>
      <c r="F180" s="299"/>
      <c r="G180" s="300"/>
    </row>
    <row r="181" s="7" customFormat="1" ht="15"/>
    <row r="182" spans="2:7" s="7" customFormat="1" ht="31.5" customHeight="1">
      <c r="B182" s="306" t="s">
        <v>186</v>
      </c>
      <c r="C182" s="305"/>
      <c r="D182" s="305"/>
      <c r="E182" s="305"/>
      <c r="F182" s="305"/>
      <c r="G182" s="305"/>
    </row>
    <row r="183" s="7" customFormat="1" ht="15.75">
      <c r="B183" s="64" t="s">
        <v>81</v>
      </c>
    </row>
    <row r="184" spans="2:7" s="7" customFormat="1" ht="15" customHeight="1">
      <c r="B184" s="287"/>
      <c r="C184" s="293"/>
      <c r="D184" s="293"/>
      <c r="E184" s="293"/>
      <c r="F184" s="293"/>
      <c r="G184" s="294"/>
    </row>
    <row r="185" spans="2:7" s="7" customFormat="1" ht="15" customHeight="1">
      <c r="B185" s="295"/>
      <c r="C185" s="296"/>
      <c r="D185" s="296"/>
      <c r="E185" s="296"/>
      <c r="F185" s="296"/>
      <c r="G185" s="297"/>
    </row>
    <row r="186" spans="2:7" s="7" customFormat="1" ht="20.25" customHeight="1">
      <c r="B186" s="295"/>
      <c r="C186" s="296"/>
      <c r="D186" s="296"/>
      <c r="E186" s="296"/>
      <c r="F186" s="296"/>
      <c r="G186" s="297"/>
    </row>
    <row r="187" spans="2:7" s="7" customFormat="1" ht="6" customHeight="1">
      <c r="B187" s="236"/>
      <c r="C187" s="237"/>
      <c r="D187" s="237"/>
      <c r="E187" s="237"/>
      <c r="F187" s="237"/>
      <c r="G187" s="238"/>
    </row>
    <row r="188" spans="2:7" s="7" customFormat="1" ht="15" customHeight="1">
      <c r="B188" s="287"/>
      <c r="C188" s="293"/>
      <c r="D188" s="293"/>
      <c r="E188" s="293"/>
      <c r="F188" s="293"/>
      <c r="G188" s="294"/>
    </row>
    <row r="189" spans="2:7" s="7" customFormat="1" ht="15" customHeight="1">
      <c r="B189" s="295"/>
      <c r="C189" s="296"/>
      <c r="D189" s="296"/>
      <c r="E189" s="296"/>
      <c r="F189" s="296"/>
      <c r="G189" s="297"/>
    </row>
    <row r="190" spans="2:7" s="7" customFormat="1" ht="15" customHeight="1">
      <c r="B190" s="295"/>
      <c r="C190" s="296"/>
      <c r="D190" s="296"/>
      <c r="E190" s="296"/>
      <c r="F190" s="296"/>
      <c r="G190" s="297"/>
    </row>
    <row r="191" spans="2:7" s="7" customFormat="1" ht="6" customHeight="1">
      <c r="B191" s="236"/>
      <c r="C191" s="237"/>
      <c r="D191" s="237"/>
      <c r="E191" s="237"/>
      <c r="F191" s="237"/>
      <c r="G191" s="238"/>
    </row>
    <row r="192" spans="2:7" s="7" customFormat="1" ht="15" customHeight="1">
      <c r="B192" s="287"/>
      <c r="C192" s="293"/>
      <c r="D192" s="293"/>
      <c r="E192" s="293"/>
      <c r="F192" s="293"/>
      <c r="G192" s="294"/>
    </row>
    <row r="193" spans="2:7" s="7" customFormat="1" ht="15" customHeight="1">
      <c r="B193" s="295"/>
      <c r="C193" s="301"/>
      <c r="D193" s="301"/>
      <c r="E193" s="301"/>
      <c r="F193" s="301"/>
      <c r="G193" s="297"/>
    </row>
    <row r="194" spans="2:7" s="7" customFormat="1" ht="15" customHeight="1">
      <c r="B194" s="298"/>
      <c r="C194" s="299"/>
      <c r="D194" s="299"/>
      <c r="E194" s="299"/>
      <c r="F194" s="299"/>
      <c r="G194" s="300"/>
    </row>
    <row r="195" spans="2:7" s="7" customFormat="1" ht="6" customHeight="1">
      <c r="B195" s="233"/>
      <c r="C195" s="234"/>
      <c r="D195" s="234"/>
      <c r="E195" s="234"/>
      <c r="F195" s="234"/>
      <c r="G195" s="235"/>
    </row>
    <row r="196" spans="2:7" s="7" customFormat="1" ht="15" customHeight="1">
      <c r="B196" s="287"/>
      <c r="C196" s="293"/>
      <c r="D196" s="293"/>
      <c r="E196" s="293"/>
      <c r="F196" s="293"/>
      <c r="G196" s="294"/>
    </row>
    <row r="197" spans="2:7" s="7" customFormat="1" ht="15" customHeight="1">
      <c r="B197" s="295"/>
      <c r="C197" s="296"/>
      <c r="D197" s="296"/>
      <c r="E197" s="296"/>
      <c r="F197" s="296"/>
      <c r="G197" s="297"/>
    </row>
    <row r="198" spans="2:7" s="7" customFormat="1" ht="15" customHeight="1">
      <c r="B198" s="295"/>
      <c r="C198" s="296"/>
      <c r="D198" s="296"/>
      <c r="E198" s="296"/>
      <c r="F198" s="296"/>
      <c r="G198" s="297"/>
    </row>
    <row r="199" spans="2:7" s="7" customFormat="1" ht="6" customHeight="1">
      <c r="B199" s="236"/>
      <c r="C199" s="237"/>
      <c r="D199" s="237"/>
      <c r="E199" s="237"/>
      <c r="F199" s="237"/>
      <c r="G199" s="238"/>
    </row>
    <row r="200" spans="2:7" s="7" customFormat="1" ht="15" customHeight="1">
      <c r="B200" s="287"/>
      <c r="C200" s="293"/>
      <c r="D200" s="293"/>
      <c r="E200" s="293"/>
      <c r="F200" s="293"/>
      <c r="G200" s="294"/>
    </row>
    <row r="201" spans="2:7" s="7" customFormat="1" ht="15" customHeight="1">
      <c r="B201" s="295"/>
      <c r="C201" s="301"/>
      <c r="D201" s="301"/>
      <c r="E201" s="301"/>
      <c r="F201" s="301"/>
      <c r="G201" s="297"/>
    </row>
    <row r="202" spans="2:7" s="7" customFormat="1" ht="15" customHeight="1">
      <c r="B202" s="298"/>
      <c r="C202" s="299"/>
      <c r="D202" s="299"/>
      <c r="E202" s="299"/>
      <c r="F202" s="299"/>
      <c r="G202" s="300"/>
    </row>
    <row r="203" spans="2:7" s="7" customFormat="1" ht="6" customHeight="1">
      <c r="B203" s="233"/>
      <c r="C203" s="234"/>
      <c r="D203" s="234"/>
      <c r="E203" s="234"/>
      <c r="F203" s="234"/>
      <c r="G203" s="235"/>
    </row>
    <row r="204" spans="2:7" s="7" customFormat="1" ht="15" customHeight="1">
      <c r="B204" s="287"/>
      <c r="C204" s="293"/>
      <c r="D204" s="293"/>
      <c r="E204" s="293"/>
      <c r="F204" s="293"/>
      <c r="G204" s="294"/>
    </row>
    <row r="205" spans="2:7" s="7" customFormat="1" ht="15" customHeight="1">
      <c r="B205" s="295"/>
      <c r="C205" s="301"/>
      <c r="D205" s="301"/>
      <c r="E205" s="301"/>
      <c r="F205" s="301"/>
      <c r="G205" s="297"/>
    </row>
    <row r="206" spans="2:7" s="7" customFormat="1" ht="15" customHeight="1">
      <c r="B206" s="298"/>
      <c r="C206" s="299"/>
      <c r="D206" s="299"/>
      <c r="E206" s="299"/>
      <c r="F206" s="299"/>
      <c r="G206" s="300"/>
    </row>
    <row r="207" spans="2:7" s="7" customFormat="1" ht="6" customHeight="1">
      <c r="B207" s="233"/>
      <c r="C207" s="234"/>
      <c r="D207" s="234"/>
      <c r="E207" s="234"/>
      <c r="F207" s="234"/>
      <c r="G207" s="235"/>
    </row>
    <row r="208" spans="2:7" s="7" customFormat="1" ht="15" customHeight="1">
      <c r="B208" s="287"/>
      <c r="C208" s="293"/>
      <c r="D208" s="293"/>
      <c r="E208" s="293"/>
      <c r="F208" s="293"/>
      <c r="G208" s="294"/>
    </row>
    <row r="209" spans="2:7" s="7" customFormat="1" ht="15" customHeight="1">
      <c r="B209" s="295"/>
      <c r="C209" s="296"/>
      <c r="D209" s="296"/>
      <c r="E209" s="296"/>
      <c r="F209" s="296"/>
      <c r="G209" s="297"/>
    </row>
    <row r="210" spans="2:7" s="7" customFormat="1" ht="15" customHeight="1">
      <c r="B210" s="295"/>
      <c r="C210" s="296"/>
      <c r="D210" s="296"/>
      <c r="E210" s="296"/>
      <c r="F210" s="296"/>
      <c r="G210" s="297"/>
    </row>
    <row r="211" spans="2:7" s="7" customFormat="1" ht="6" customHeight="1">
      <c r="B211" s="236"/>
      <c r="C211" s="237"/>
      <c r="D211" s="237"/>
      <c r="E211" s="237"/>
      <c r="F211" s="237"/>
      <c r="G211" s="238"/>
    </row>
    <row r="212" spans="2:7" s="7" customFormat="1" ht="15" customHeight="1">
      <c r="B212" s="287"/>
      <c r="C212" s="293"/>
      <c r="D212" s="293"/>
      <c r="E212" s="293"/>
      <c r="F212" s="293"/>
      <c r="G212" s="294"/>
    </row>
    <row r="213" spans="2:7" s="7" customFormat="1" ht="15" customHeight="1">
      <c r="B213" s="295"/>
      <c r="C213" s="301"/>
      <c r="D213" s="301"/>
      <c r="E213" s="301"/>
      <c r="F213" s="301"/>
      <c r="G213" s="297"/>
    </row>
    <row r="214" spans="2:7" s="7" customFormat="1" ht="15" customHeight="1">
      <c r="B214" s="298"/>
      <c r="C214" s="299"/>
      <c r="D214" s="299"/>
      <c r="E214" s="299"/>
      <c r="F214" s="299"/>
      <c r="G214" s="300"/>
    </row>
    <row r="215" s="7" customFormat="1" ht="15"/>
    <row r="216" s="7" customFormat="1" ht="15.75">
      <c r="B216" s="60"/>
    </row>
    <row r="217" spans="2:7" s="7" customFormat="1" ht="18">
      <c r="B217" s="37" t="s">
        <v>94</v>
      </c>
      <c r="C217" s="37"/>
      <c r="D217" s="37"/>
      <c r="E217" s="60"/>
      <c r="F217" s="60"/>
      <c r="G217" s="60"/>
    </row>
    <row r="218" spans="2:7" s="7" customFormat="1" ht="18">
      <c r="B218" s="37" t="s">
        <v>70</v>
      </c>
      <c r="C218" s="37"/>
      <c r="D218" s="37"/>
      <c r="E218" s="60"/>
      <c r="F218" s="60"/>
      <c r="G218" s="60"/>
    </row>
    <row r="219" spans="2:7" s="7" customFormat="1" ht="18">
      <c r="B219" s="37" t="s">
        <v>71</v>
      </c>
      <c r="C219" s="37"/>
      <c r="D219" s="37"/>
      <c r="E219" s="60"/>
      <c r="F219" s="60" t="s">
        <v>43</v>
      </c>
      <c r="G219" s="63">
        <f>G3</f>
        <v>0</v>
      </c>
    </row>
    <row r="220" s="7" customFormat="1" ht="15"/>
    <row r="221" spans="2:7" s="7" customFormat="1" ht="15.75">
      <c r="B221" s="60" t="s">
        <v>10</v>
      </c>
      <c r="D221" s="62">
        <f>D5</f>
        <v>0</v>
      </c>
      <c r="F221" s="60" t="s">
        <v>66</v>
      </c>
      <c r="G221" s="62">
        <f>G5</f>
        <v>0</v>
      </c>
    </row>
    <row r="222" s="7" customFormat="1" ht="15"/>
    <row r="223" s="7" customFormat="1" ht="15.75">
      <c r="B223" s="65" t="s">
        <v>98</v>
      </c>
    </row>
    <row r="224" spans="2:7" s="7" customFormat="1" ht="15">
      <c r="B224" s="50" t="s">
        <v>99</v>
      </c>
      <c r="C224" s="50"/>
      <c r="D224" s="50"/>
      <c r="E224" s="50"/>
      <c r="F224" s="50"/>
      <c r="G224" s="50"/>
    </row>
    <row r="225" spans="2:7" s="7" customFormat="1" ht="15">
      <c r="B225" s="50" t="s">
        <v>100</v>
      </c>
      <c r="C225" s="50"/>
      <c r="D225" s="50"/>
      <c r="E225" s="50"/>
      <c r="F225" s="50"/>
      <c r="G225" s="50"/>
    </row>
    <row r="226" s="7" customFormat="1" ht="15">
      <c r="B226" s="50" t="s">
        <v>101</v>
      </c>
    </row>
    <row r="227" s="7" customFormat="1" ht="15.75">
      <c r="B227" s="60" t="s">
        <v>78</v>
      </c>
    </row>
    <row r="228" s="7" customFormat="1" ht="15.75">
      <c r="B228" s="60"/>
    </row>
    <row r="229" s="7" customFormat="1" ht="15.75">
      <c r="B229" s="60" t="s">
        <v>83</v>
      </c>
    </row>
    <row r="230" s="7" customFormat="1" ht="15.75">
      <c r="B230" s="60" t="s">
        <v>82</v>
      </c>
    </row>
    <row r="231" s="7" customFormat="1" ht="15">
      <c r="B231" s="50" t="s">
        <v>79</v>
      </c>
    </row>
    <row r="232" spans="2:7" s="7" customFormat="1" ht="15" customHeight="1">
      <c r="B232" s="287"/>
      <c r="C232" s="293"/>
      <c r="D232" s="293"/>
      <c r="E232" s="293"/>
      <c r="F232" s="293"/>
      <c r="G232" s="294"/>
    </row>
    <row r="233" spans="2:7" s="7" customFormat="1" ht="15" customHeight="1">
      <c r="B233" s="295"/>
      <c r="C233" s="296"/>
      <c r="D233" s="296"/>
      <c r="E233" s="296"/>
      <c r="F233" s="296"/>
      <c r="G233" s="297"/>
    </row>
    <row r="234" spans="2:7" s="7" customFormat="1" ht="20.25" customHeight="1">
      <c r="B234" s="295"/>
      <c r="C234" s="296"/>
      <c r="D234" s="296"/>
      <c r="E234" s="296"/>
      <c r="F234" s="296"/>
      <c r="G234" s="297"/>
    </row>
    <row r="235" spans="2:7" s="7" customFormat="1" ht="6" customHeight="1">
      <c r="B235" s="236"/>
      <c r="C235" s="237"/>
      <c r="D235" s="237"/>
      <c r="E235" s="237"/>
      <c r="F235" s="237"/>
      <c r="G235" s="238"/>
    </row>
    <row r="236" spans="2:7" s="7" customFormat="1" ht="15" customHeight="1">
      <c r="B236" s="287"/>
      <c r="C236" s="293"/>
      <c r="D236" s="293"/>
      <c r="E236" s="293"/>
      <c r="F236" s="293"/>
      <c r="G236" s="294"/>
    </row>
    <row r="237" spans="2:7" s="7" customFormat="1" ht="15" customHeight="1">
      <c r="B237" s="295"/>
      <c r="C237" s="296"/>
      <c r="D237" s="296"/>
      <c r="E237" s="296"/>
      <c r="F237" s="296"/>
      <c r="G237" s="297"/>
    </row>
    <row r="238" spans="2:7" s="7" customFormat="1" ht="15" customHeight="1">
      <c r="B238" s="295"/>
      <c r="C238" s="296"/>
      <c r="D238" s="296"/>
      <c r="E238" s="296"/>
      <c r="F238" s="296"/>
      <c r="G238" s="297"/>
    </row>
    <row r="239" spans="2:7" s="7" customFormat="1" ht="6" customHeight="1">
      <c r="B239" s="236"/>
      <c r="C239" s="237"/>
      <c r="D239" s="237"/>
      <c r="E239" s="237"/>
      <c r="F239" s="237"/>
      <c r="G239" s="238"/>
    </row>
    <row r="240" spans="2:7" s="7" customFormat="1" ht="15" customHeight="1">
      <c r="B240" s="287"/>
      <c r="C240" s="293"/>
      <c r="D240" s="293"/>
      <c r="E240" s="293"/>
      <c r="F240" s="293"/>
      <c r="G240" s="294"/>
    </row>
    <row r="241" spans="2:7" s="7" customFormat="1" ht="15" customHeight="1">
      <c r="B241" s="295"/>
      <c r="C241" s="301"/>
      <c r="D241" s="301"/>
      <c r="E241" s="301"/>
      <c r="F241" s="301"/>
      <c r="G241" s="297"/>
    </row>
    <row r="242" spans="2:7" s="7" customFormat="1" ht="15" customHeight="1">
      <c r="B242" s="298"/>
      <c r="C242" s="299"/>
      <c r="D242" s="299"/>
      <c r="E242" s="299"/>
      <c r="F242" s="299"/>
      <c r="G242" s="300"/>
    </row>
    <row r="243" spans="2:7" s="7" customFormat="1" ht="6" customHeight="1">
      <c r="B243" s="233"/>
      <c r="C243" s="234"/>
      <c r="D243" s="234"/>
      <c r="E243" s="234"/>
      <c r="F243" s="234"/>
      <c r="G243" s="235"/>
    </row>
    <row r="244" spans="2:7" s="7" customFormat="1" ht="15" customHeight="1">
      <c r="B244" s="287"/>
      <c r="C244" s="293"/>
      <c r="D244" s="293"/>
      <c r="E244" s="293"/>
      <c r="F244" s="293"/>
      <c r="G244" s="294"/>
    </row>
    <row r="245" spans="2:7" s="7" customFormat="1" ht="15" customHeight="1">
      <c r="B245" s="295"/>
      <c r="C245" s="296"/>
      <c r="D245" s="296"/>
      <c r="E245" s="296"/>
      <c r="F245" s="296"/>
      <c r="G245" s="297"/>
    </row>
    <row r="246" spans="2:7" s="7" customFormat="1" ht="15" customHeight="1">
      <c r="B246" s="295"/>
      <c r="C246" s="296"/>
      <c r="D246" s="296"/>
      <c r="E246" s="296"/>
      <c r="F246" s="296"/>
      <c r="G246" s="297"/>
    </row>
    <row r="247" spans="2:7" s="7" customFormat="1" ht="6" customHeight="1">
      <c r="B247" s="236"/>
      <c r="C247" s="237"/>
      <c r="D247" s="237"/>
      <c r="E247" s="237"/>
      <c r="F247" s="237"/>
      <c r="G247" s="238"/>
    </row>
    <row r="248" spans="2:7" s="7" customFormat="1" ht="15" customHeight="1">
      <c r="B248" s="287"/>
      <c r="C248" s="293"/>
      <c r="D248" s="293"/>
      <c r="E248" s="293"/>
      <c r="F248" s="293"/>
      <c r="G248" s="294"/>
    </row>
    <row r="249" spans="2:7" s="7" customFormat="1" ht="15" customHeight="1">
      <c r="B249" s="295"/>
      <c r="C249" s="301"/>
      <c r="D249" s="301"/>
      <c r="E249" s="301"/>
      <c r="F249" s="301"/>
      <c r="G249" s="297"/>
    </row>
    <row r="250" spans="2:7" s="7" customFormat="1" ht="15" customHeight="1">
      <c r="B250" s="298"/>
      <c r="C250" s="299"/>
      <c r="D250" s="299"/>
      <c r="E250" s="299"/>
      <c r="F250" s="299"/>
      <c r="G250" s="300"/>
    </row>
    <row r="251" spans="2:7" s="7" customFormat="1" ht="6" customHeight="1">
      <c r="B251" s="233"/>
      <c r="C251" s="234"/>
      <c r="D251" s="234"/>
      <c r="E251" s="234"/>
      <c r="F251" s="234"/>
      <c r="G251" s="235"/>
    </row>
    <row r="252" spans="2:7" s="7" customFormat="1" ht="15" customHeight="1">
      <c r="B252" s="287"/>
      <c r="C252" s="293"/>
      <c r="D252" s="293"/>
      <c r="E252" s="293"/>
      <c r="F252" s="293"/>
      <c r="G252" s="294"/>
    </row>
    <row r="253" spans="2:7" s="7" customFormat="1" ht="15" customHeight="1">
      <c r="B253" s="295"/>
      <c r="C253" s="301"/>
      <c r="D253" s="301"/>
      <c r="E253" s="301"/>
      <c r="F253" s="301"/>
      <c r="G253" s="297"/>
    </row>
    <row r="254" spans="2:7" s="7" customFormat="1" ht="15" customHeight="1">
      <c r="B254" s="298"/>
      <c r="C254" s="299"/>
      <c r="D254" s="299"/>
      <c r="E254" s="299"/>
      <c r="F254" s="299"/>
      <c r="G254" s="300"/>
    </row>
    <row r="255" spans="2:7" s="7" customFormat="1" ht="6" customHeight="1">
      <c r="B255" s="233"/>
      <c r="C255" s="234"/>
      <c r="D255" s="234"/>
      <c r="E255" s="234"/>
      <c r="F255" s="234"/>
      <c r="G255" s="235"/>
    </row>
    <row r="256" spans="2:7" s="7" customFormat="1" ht="15" customHeight="1">
      <c r="B256" s="287"/>
      <c r="C256" s="293"/>
      <c r="D256" s="293"/>
      <c r="E256" s="293"/>
      <c r="F256" s="293"/>
      <c r="G256" s="294"/>
    </row>
    <row r="257" spans="2:7" s="7" customFormat="1" ht="15" customHeight="1">
      <c r="B257" s="295"/>
      <c r="C257" s="296"/>
      <c r="D257" s="296"/>
      <c r="E257" s="296"/>
      <c r="F257" s="296"/>
      <c r="G257" s="297"/>
    </row>
    <row r="258" spans="2:7" s="7" customFormat="1" ht="15" customHeight="1">
      <c r="B258" s="295"/>
      <c r="C258" s="296"/>
      <c r="D258" s="296"/>
      <c r="E258" s="296"/>
      <c r="F258" s="296"/>
      <c r="G258" s="297"/>
    </row>
    <row r="259" spans="2:7" s="7" customFormat="1" ht="6" customHeight="1">
      <c r="B259" s="236"/>
      <c r="C259" s="237"/>
      <c r="D259" s="237"/>
      <c r="E259" s="237"/>
      <c r="F259" s="237"/>
      <c r="G259" s="238"/>
    </row>
    <row r="260" spans="2:7" s="7" customFormat="1" ht="15" customHeight="1">
      <c r="B260" s="287"/>
      <c r="C260" s="293"/>
      <c r="D260" s="293"/>
      <c r="E260" s="293"/>
      <c r="F260" s="293"/>
      <c r="G260" s="294"/>
    </row>
    <row r="261" spans="2:7" s="7" customFormat="1" ht="15" customHeight="1">
      <c r="B261" s="295"/>
      <c r="C261" s="301"/>
      <c r="D261" s="301"/>
      <c r="E261" s="301"/>
      <c r="F261" s="301"/>
      <c r="G261" s="297"/>
    </row>
    <row r="262" spans="2:7" s="7" customFormat="1" ht="15" customHeight="1">
      <c r="B262" s="298"/>
      <c r="C262" s="299"/>
      <c r="D262" s="299"/>
      <c r="E262" s="299"/>
      <c r="F262" s="299"/>
      <c r="G262" s="300"/>
    </row>
    <row r="263" spans="2:9" s="7" customFormat="1" ht="15.75">
      <c r="B263" s="60"/>
      <c r="I263" s="60"/>
    </row>
    <row r="264" spans="2:9" s="7" customFormat="1" ht="15.75" customHeight="1">
      <c r="B264" s="304" t="s">
        <v>97</v>
      </c>
      <c r="C264" s="304"/>
      <c r="D264" s="304"/>
      <c r="E264" s="304"/>
      <c r="F264" s="304"/>
      <c r="G264" s="304"/>
      <c r="I264" s="60"/>
    </row>
    <row r="265" spans="2:9" s="7" customFormat="1" ht="15.75" customHeight="1">
      <c r="B265" s="304"/>
      <c r="C265" s="304"/>
      <c r="D265" s="304"/>
      <c r="E265" s="304"/>
      <c r="F265" s="304"/>
      <c r="G265" s="304"/>
      <c r="I265" s="60"/>
    </row>
    <row r="266" spans="2:7" s="7" customFormat="1" ht="15" customHeight="1">
      <c r="B266" s="302"/>
      <c r="C266" s="302"/>
      <c r="D266" s="302"/>
      <c r="E266" s="302"/>
      <c r="F266" s="302"/>
      <c r="G266" s="302"/>
    </row>
    <row r="267" spans="2:7" s="7" customFormat="1" ht="15" customHeight="1">
      <c r="B267" s="287"/>
      <c r="C267" s="293"/>
      <c r="D267" s="293"/>
      <c r="E267" s="293"/>
      <c r="F267" s="293"/>
      <c r="G267" s="294"/>
    </row>
    <row r="268" spans="2:7" s="7" customFormat="1" ht="15" customHeight="1">
      <c r="B268" s="295"/>
      <c r="C268" s="296"/>
      <c r="D268" s="296"/>
      <c r="E268" s="296"/>
      <c r="F268" s="296"/>
      <c r="G268" s="297"/>
    </row>
    <row r="269" spans="2:7" s="7" customFormat="1" ht="20.25" customHeight="1">
      <c r="B269" s="295"/>
      <c r="C269" s="296"/>
      <c r="D269" s="296"/>
      <c r="E269" s="296"/>
      <c r="F269" s="296"/>
      <c r="G269" s="297"/>
    </row>
    <row r="270" spans="2:7" s="7" customFormat="1" ht="6" customHeight="1">
      <c r="B270" s="236"/>
      <c r="C270" s="237"/>
      <c r="D270" s="237"/>
      <c r="E270" s="237"/>
      <c r="F270" s="237"/>
      <c r="G270" s="238"/>
    </row>
    <row r="271" spans="2:7" s="7" customFormat="1" ht="15" customHeight="1">
      <c r="B271" s="287"/>
      <c r="C271" s="293"/>
      <c r="D271" s="293"/>
      <c r="E271" s="293"/>
      <c r="F271" s="293"/>
      <c r="G271" s="294"/>
    </row>
    <row r="272" spans="2:7" s="7" customFormat="1" ht="15" customHeight="1">
      <c r="B272" s="295"/>
      <c r="C272" s="296"/>
      <c r="D272" s="296"/>
      <c r="E272" s="296"/>
      <c r="F272" s="296"/>
      <c r="G272" s="297"/>
    </row>
    <row r="273" spans="2:7" s="7" customFormat="1" ht="20.25" customHeight="1">
      <c r="B273" s="295"/>
      <c r="C273" s="296"/>
      <c r="D273" s="296"/>
      <c r="E273" s="296"/>
      <c r="F273" s="296"/>
      <c r="G273" s="297"/>
    </row>
    <row r="274" spans="2:7" s="7" customFormat="1" ht="6" customHeight="1">
      <c r="B274" s="236"/>
      <c r="C274" s="237"/>
      <c r="D274" s="237"/>
      <c r="E274" s="237"/>
      <c r="F274" s="237"/>
      <c r="G274" s="238"/>
    </row>
    <row r="275" spans="2:7" s="7" customFormat="1" ht="15" customHeight="1">
      <c r="B275" s="287"/>
      <c r="C275" s="293"/>
      <c r="D275" s="293"/>
      <c r="E275" s="293"/>
      <c r="F275" s="293"/>
      <c r="G275" s="294"/>
    </row>
    <row r="276" spans="2:7" s="7" customFormat="1" ht="15" customHeight="1">
      <c r="B276" s="295"/>
      <c r="C276" s="296"/>
      <c r="D276" s="296"/>
      <c r="E276" s="296"/>
      <c r="F276" s="296"/>
      <c r="G276" s="297"/>
    </row>
    <row r="277" spans="2:7" s="7" customFormat="1" ht="20.25" customHeight="1">
      <c r="B277" s="295"/>
      <c r="C277" s="296"/>
      <c r="D277" s="296"/>
      <c r="E277" s="296"/>
      <c r="F277" s="296"/>
      <c r="G277" s="297"/>
    </row>
    <row r="278" spans="2:7" s="7" customFormat="1" ht="6" customHeight="1">
      <c r="B278" s="233"/>
      <c r="C278" s="234"/>
      <c r="D278" s="234"/>
      <c r="E278" s="234"/>
      <c r="F278" s="234"/>
      <c r="G278" s="235"/>
    </row>
    <row r="279" spans="2:7" s="7" customFormat="1" ht="15" customHeight="1">
      <c r="B279" s="287"/>
      <c r="C279" s="293"/>
      <c r="D279" s="293"/>
      <c r="E279" s="293"/>
      <c r="F279" s="293"/>
      <c r="G279" s="294"/>
    </row>
    <row r="280" spans="2:7" s="7" customFormat="1" ht="15" customHeight="1">
      <c r="B280" s="295"/>
      <c r="C280" s="296"/>
      <c r="D280" s="296"/>
      <c r="E280" s="296"/>
      <c r="F280" s="296"/>
      <c r="G280" s="297"/>
    </row>
    <row r="281" spans="2:7" s="7" customFormat="1" ht="20.25" customHeight="1">
      <c r="B281" s="295"/>
      <c r="C281" s="296"/>
      <c r="D281" s="296"/>
      <c r="E281" s="296"/>
      <c r="F281" s="296"/>
      <c r="G281" s="297"/>
    </row>
    <row r="282" spans="2:7" s="7" customFormat="1" ht="6" customHeight="1">
      <c r="B282" s="236"/>
      <c r="C282" s="237"/>
      <c r="D282" s="237"/>
      <c r="E282" s="237"/>
      <c r="F282" s="237"/>
      <c r="G282" s="238"/>
    </row>
    <row r="283" spans="2:7" s="7" customFormat="1" ht="15" customHeight="1">
      <c r="B283" s="287"/>
      <c r="C283" s="293"/>
      <c r="D283" s="293"/>
      <c r="E283" s="293"/>
      <c r="F283" s="293"/>
      <c r="G283" s="294"/>
    </row>
    <row r="284" spans="2:7" s="7" customFormat="1" ht="15" customHeight="1">
      <c r="B284" s="295"/>
      <c r="C284" s="296"/>
      <c r="D284" s="296"/>
      <c r="E284" s="296"/>
      <c r="F284" s="296"/>
      <c r="G284" s="297"/>
    </row>
    <row r="285" spans="2:7" s="7" customFormat="1" ht="20.25" customHeight="1">
      <c r="B285" s="295"/>
      <c r="C285" s="296"/>
      <c r="D285" s="296"/>
      <c r="E285" s="296"/>
      <c r="F285" s="296"/>
      <c r="G285" s="297"/>
    </row>
    <row r="286" spans="2:7" s="7" customFormat="1" ht="6" customHeight="1">
      <c r="B286" s="236"/>
      <c r="C286" s="237"/>
      <c r="D286" s="237"/>
      <c r="E286" s="237"/>
      <c r="F286" s="237"/>
      <c r="G286" s="238"/>
    </row>
    <row r="287" spans="2:7" s="7" customFormat="1" ht="15" customHeight="1">
      <c r="B287" s="287"/>
      <c r="C287" s="293"/>
      <c r="D287" s="293"/>
      <c r="E287" s="293"/>
      <c r="F287" s="293"/>
      <c r="G287" s="294"/>
    </row>
    <row r="288" spans="2:7" s="7" customFormat="1" ht="15" customHeight="1">
      <c r="B288" s="295"/>
      <c r="C288" s="296"/>
      <c r="D288" s="296"/>
      <c r="E288" s="296"/>
      <c r="F288" s="296"/>
      <c r="G288" s="297"/>
    </row>
    <row r="289" spans="2:7" s="7" customFormat="1" ht="20.25" customHeight="1">
      <c r="B289" s="295"/>
      <c r="C289" s="296"/>
      <c r="D289" s="296"/>
      <c r="E289" s="296"/>
      <c r="F289" s="296"/>
      <c r="G289" s="297"/>
    </row>
    <row r="290" spans="2:7" s="7" customFormat="1" ht="6" customHeight="1">
      <c r="B290" s="236"/>
      <c r="C290" s="237"/>
      <c r="D290" s="237"/>
      <c r="E290" s="237"/>
      <c r="F290" s="237"/>
      <c r="G290" s="238"/>
    </row>
    <row r="291" spans="2:7" s="7" customFormat="1" ht="15" customHeight="1">
      <c r="B291" s="287"/>
      <c r="C291" s="293"/>
      <c r="D291" s="293"/>
      <c r="E291" s="293"/>
      <c r="F291" s="293"/>
      <c r="G291" s="294"/>
    </row>
    <row r="292" spans="2:7" s="7" customFormat="1" ht="15" customHeight="1">
      <c r="B292" s="295"/>
      <c r="C292" s="296"/>
      <c r="D292" s="296"/>
      <c r="E292" s="296"/>
      <c r="F292" s="296"/>
      <c r="G292" s="297"/>
    </row>
    <row r="293" spans="2:7" s="7" customFormat="1" ht="20.25" customHeight="1">
      <c r="B293" s="295"/>
      <c r="C293" s="296"/>
      <c r="D293" s="296"/>
      <c r="E293" s="296"/>
      <c r="F293" s="296"/>
      <c r="G293" s="297"/>
    </row>
    <row r="294" spans="2:7" s="7" customFormat="1" ht="6" customHeight="1">
      <c r="B294" s="236"/>
      <c r="C294" s="237"/>
      <c r="D294" s="237"/>
      <c r="E294" s="237"/>
      <c r="F294" s="237"/>
      <c r="G294" s="238"/>
    </row>
    <row r="295" spans="2:7" s="7" customFormat="1" ht="21.75" customHeight="1">
      <c r="B295" s="287"/>
      <c r="C295" s="293"/>
      <c r="D295" s="293"/>
      <c r="E295" s="293"/>
      <c r="F295" s="293"/>
      <c r="G295" s="294"/>
    </row>
    <row r="296" spans="2:7" s="7" customFormat="1" ht="21.75" customHeight="1">
      <c r="B296" s="298"/>
      <c r="C296" s="299"/>
      <c r="D296" s="299"/>
      <c r="E296" s="299"/>
      <c r="F296" s="299"/>
      <c r="G296" s="300"/>
    </row>
    <row r="297" s="7" customFormat="1" ht="15.75">
      <c r="B297" s="60"/>
    </row>
    <row r="298" spans="2:7" s="7" customFormat="1" ht="15">
      <c r="B298" s="304" t="s">
        <v>84</v>
      </c>
      <c r="C298" s="305"/>
      <c r="D298" s="305"/>
      <c r="E298" s="305"/>
      <c r="F298" s="305"/>
      <c r="G298" s="305"/>
    </row>
    <row r="299" spans="2:7" s="7" customFormat="1" ht="15">
      <c r="B299" s="305"/>
      <c r="C299" s="305"/>
      <c r="D299" s="305"/>
      <c r="E299" s="305"/>
      <c r="F299" s="305"/>
      <c r="G299" s="305"/>
    </row>
    <row r="300" spans="2:8" s="7" customFormat="1" ht="30" customHeight="1">
      <c r="B300" s="303"/>
      <c r="C300" s="303"/>
      <c r="D300" s="303"/>
      <c r="E300" s="303"/>
      <c r="F300" s="303"/>
      <c r="G300" s="303"/>
      <c r="H300" s="60"/>
    </row>
    <row r="301" spans="2:7" s="7" customFormat="1" ht="15" customHeight="1">
      <c r="B301" s="287"/>
      <c r="C301" s="288"/>
      <c r="D301" s="288"/>
      <c r="E301" s="288"/>
      <c r="F301" s="288"/>
      <c r="G301" s="289"/>
    </row>
    <row r="302" spans="2:7" s="7" customFormat="1" ht="15" customHeight="1">
      <c r="B302" s="290"/>
      <c r="C302" s="291"/>
      <c r="D302" s="291"/>
      <c r="E302" s="291"/>
      <c r="F302" s="291"/>
      <c r="G302" s="292"/>
    </row>
    <row r="303" spans="2:7" s="7" customFormat="1" ht="20.25" customHeight="1">
      <c r="B303" s="274"/>
      <c r="C303" s="275"/>
      <c r="D303" s="275"/>
      <c r="E303" s="275"/>
      <c r="F303" s="275"/>
      <c r="G303" s="273"/>
    </row>
    <row r="304" spans="2:7" s="7" customFormat="1" ht="6" customHeight="1">
      <c r="B304" s="236"/>
      <c r="C304" s="237"/>
      <c r="D304" s="237"/>
      <c r="E304" s="237"/>
      <c r="F304" s="237"/>
      <c r="G304" s="238"/>
    </row>
    <row r="305" spans="2:7" s="7" customFormat="1" ht="15" customHeight="1">
      <c r="B305" s="287"/>
      <c r="C305" s="288"/>
      <c r="D305" s="288"/>
      <c r="E305" s="288"/>
      <c r="F305" s="288"/>
      <c r="G305" s="289"/>
    </row>
    <row r="306" spans="2:7" s="7" customFormat="1" ht="15" customHeight="1">
      <c r="B306" s="290"/>
      <c r="C306" s="291"/>
      <c r="D306" s="291"/>
      <c r="E306" s="291"/>
      <c r="F306" s="291"/>
      <c r="G306" s="292"/>
    </row>
    <row r="307" spans="2:7" s="7" customFormat="1" ht="15" customHeight="1">
      <c r="B307" s="274"/>
      <c r="C307" s="275"/>
      <c r="D307" s="275"/>
      <c r="E307" s="275"/>
      <c r="F307" s="275"/>
      <c r="G307" s="273"/>
    </row>
    <row r="308" spans="2:7" s="7" customFormat="1" ht="6" customHeight="1">
      <c r="B308" s="236"/>
      <c r="C308" s="237"/>
      <c r="D308" s="237"/>
      <c r="E308" s="237"/>
      <c r="F308" s="237"/>
      <c r="G308" s="238"/>
    </row>
    <row r="309" spans="2:7" s="7" customFormat="1" ht="15" customHeight="1">
      <c r="B309" s="287"/>
      <c r="C309" s="288"/>
      <c r="D309" s="288"/>
      <c r="E309" s="288"/>
      <c r="F309" s="288"/>
      <c r="G309" s="289"/>
    </row>
    <row r="310" spans="2:7" s="7" customFormat="1" ht="15" customHeight="1">
      <c r="B310" s="290"/>
      <c r="C310" s="291"/>
      <c r="D310" s="291"/>
      <c r="E310" s="291"/>
      <c r="F310" s="291"/>
      <c r="G310" s="292"/>
    </row>
    <row r="311" spans="2:7" s="7" customFormat="1" ht="15" customHeight="1">
      <c r="B311" s="274"/>
      <c r="C311" s="275"/>
      <c r="D311" s="275"/>
      <c r="E311" s="275"/>
      <c r="F311" s="275"/>
      <c r="G311" s="273"/>
    </row>
    <row r="312" spans="2:7" s="7" customFormat="1" ht="6" customHeight="1">
      <c r="B312" s="236"/>
      <c r="C312" s="237"/>
      <c r="D312" s="237"/>
      <c r="E312" s="237"/>
      <c r="F312" s="237"/>
      <c r="G312" s="238"/>
    </row>
    <row r="313" spans="2:7" s="7" customFormat="1" ht="15" customHeight="1">
      <c r="B313" s="287"/>
      <c r="C313" s="288"/>
      <c r="D313" s="288"/>
      <c r="E313" s="288"/>
      <c r="F313" s="288"/>
      <c r="G313" s="289"/>
    </row>
    <row r="314" spans="2:7" s="7" customFormat="1" ht="15" customHeight="1">
      <c r="B314" s="290"/>
      <c r="C314" s="291"/>
      <c r="D314" s="291"/>
      <c r="E314" s="291"/>
      <c r="F314" s="291"/>
      <c r="G314" s="292"/>
    </row>
    <row r="315" spans="2:7" s="7" customFormat="1" ht="15" customHeight="1">
      <c r="B315" s="274"/>
      <c r="C315" s="275"/>
      <c r="D315" s="275"/>
      <c r="E315" s="275"/>
      <c r="F315" s="275"/>
      <c r="G315" s="273"/>
    </row>
    <row r="316" spans="2:7" s="7" customFormat="1" ht="6" customHeight="1">
      <c r="B316" s="236"/>
      <c r="C316" s="237"/>
      <c r="D316" s="237"/>
      <c r="E316" s="237"/>
      <c r="F316" s="237"/>
      <c r="G316" s="238"/>
    </row>
    <row r="317" spans="2:7" s="7" customFormat="1" ht="15" customHeight="1">
      <c r="B317" s="287"/>
      <c r="C317" s="288"/>
      <c r="D317" s="288"/>
      <c r="E317" s="288"/>
      <c r="F317" s="288"/>
      <c r="G317" s="289"/>
    </row>
    <row r="318" spans="2:7" s="7" customFormat="1" ht="15" customHeight="1">
      <c r="B318" s="290"/>
      <c r="C318" s="291"/>
      <c r="D318" s="291"/>
      <c r="E318" s="291"/>
      <c r="F318" s="291"/>
      <c r="G318" s="292"/>
    </row>
    <row r="319" spans="2:7" s="7" customFormat="1" ht="15" customHeight="1">
      <c r="B319" s="274"/>
      <c r="C319" s="275"/>
      <c r="D319" s="275"/>
      <c r="E319" s="275"/>
      <c r="F319" s="275"/>
      <c r="G319" s="273"/>
    </row>
    <row r="320" spans="2:7" s="7" customFormat="1" ht="6" customHeight="1">
      <c r="B320" s="236"/>
      <c r="C320" s="237"/>
      <c r="D320" s="237"/>
      <c r="E320" s="237"/>
      <c r="F320" s="237"/>
      <c r="G320" s="238"/>
    </row>
    <row r="321" spans="2:7" s="7" customFormat="1" ht="15" customHeight="1">
      <c r="B321" s="287"/>
      <c r="C321" s="288"/>
      <c r="D321" s="288"/>
      <c r="E321" s="288"/>
      <c r="F321" s="288"/>
      <c r="G321" s="289"/>
    </row>
    <row r="322" spans="2:7" s="7" customFormat="1" ht="15" customHeight="1">
      <c r="B322" s="290"/>
      <c r="C322" s="291"/>
      <c r="D322" s="291"/>
      <c r="E322" s="291"/>
      <c r="F322" s="291"/>
      <c r="G322" s="292"/>
    </row>
    <row r="323" spans="2:7" s="7" customFormat="1" ht="6" customHeight="1">
      <c r="B323" s="274"/>
      <c r="C323" s="275"/>
      <c r="D323" s="275"/>
      <c r="E323" s="275"/>
      <c r="F323" s="275"/>
      <c r="G323" s="273"/>
    </row>
    <row r="324" spans="2:7" s="7" customFormat="1" ht="6" customHeight="1">
      <c r="B324" s="236"/>
      <c r="C324" s="237"/>
      <c r="D324" s="237"/>
      <c r="E324" s="237"/>
      <c r="F324" s="237"/>
      <c r="G324" s="238"/>
    </row>
    <row r="325" spans="2:7" s="7" customFormat="1" ht="21.75" customHeight="1">
      <c r="B325" s="287"/>
      <c r="C325" s="288"/>
      <c r="D325" s="288"/>
      <c r="E325" s="288"/>
      <c r="F325" s="288"/>
      <c r="G325" s="289"/>
    </row>
    <row r="326" spans="2:7" s="7" customFormat="1" ht="15" customHeight="1">
      <c r="B326" s="290"/>
      <c r="C326" s="291"/>
      <c r="D326" s="291"/>
      <c r="E326" s="291"/>
      <c r="F326" s="291"/>
      <c r="G326" s="292"/>
    </row>
    <row r="327" spans="2:7" s="7" customFormat="1" ht="6" customHeight="1">
      <c r="B327" s="274"/>
      <c r="C327" s="275"/>
      <c r="D327" s="275"/>
      <c r="E327" s="275"/>
      <c r="F327" s="275"/>
      <c r="G327" s="273"/>
    </row>
    <row r="328" spans="2:7" s="7" customFormat="1" ht="6" customHeight="1">
      <c r="B328" s="236"/>
      <c r="C328" s="237"/>
      <c r="D328" s="237"/>
      <c r="E328" s="237"/>
      <c r="F328" s="237"/>
      <c r="G328" s="238"/>
    </row>
    <row r="329" spans="2:7" s="7" customFormat="1" ht="24" customHeight="1">
      <c r="B329" s="287"/>
      <c r="C329" s="288"/>
      <c r="D329" s="288"/>
      <c r="E329" s="288"/>
      <c r="F329" s="288"/>
      <c r="G329" s="289"/>
    </row>
    <row r="330" spans="2:7" s="7" customFormat="1" ht="24" customHeight="1">
      <c r="B330" s="274"/>
      <c r="C330" s="275"/>
      <c r="D330" s="275"/>
      <c r="E330" s="275"/>
      <c r="F330" s="275"/>
      <c r="G330" s="273"/>
    </row>
    <row r="331" s="7" customFormat="1" ht="15" customHeight="1">
      <c r="B331" s="60"/>
    </row>
    <row r="332" spans="2:7" s="7" customFormat="1" ht="15" customHeight="1">
      <c r="B332" s="60" t="s">
        <v>88</v>
      </c>
      <c r="C332" s="60"/>
      <c r="D332" s="60"/>
      <c r="E332" s="60"/>
      <c r="F332" s="60"/>
      <c r="G332" s="60"/>
    </row>
    <row r="333" spans="2:7" s="7" customFormat="1" ht="15" customHeight="1">
      <c r="B333" s="60" t="s">
        <v>87</v>
      </c>
      <c r="C333" s="60"/>
      <c r="D333" s="60"/>
      <c r="E333" s="60"/>
      <c r="F333" s="60"/>
      <c r="G333" s="60"/>
    </row>
    <row r="334" spans="2:7" s="7" customFormat="1" ht="15" customHeight="1">
      <c r="B334" s="60" t="s">
        <v>10</v>
      </c>
      <c r="D334" s="62">
        <f>D5</f>
        <v>0</v>
      </c>
      <c r="E334" s="60"/>
      <c r="F334" s="60" t="s">
        <v>43</v>
      </c>
      <c r="G334" s="63">
        <f>G3</f>
        <v>0</v>
      </c>
    </row>
    <row r="335" spans="2:7" s="7" customFormat="1" ht="15">
      <c r="B335" s="50"/>
      <c r="C335" s="50"/>
      <c r="D335" s="50"/>
      <c r="E335" s="50"/>
      <c r="F335" s="50"/>
      <c r="G335" s="50"/>
    </row>
    <row r="336" spans="6:7" s="7" customFormat="1" ht="15" customHeight="1">
      <c r="F336" s="60" t="s">
        <v>66</v>
      </c>
      <c r="G336" s="66">
        <f>G5</f>
        <v>0</v>
      </c>
    </row>
    <row r="337" s="7" customFormat="1" ht="15" customHeight="1">
      <c r="B337" s="60"/>
    </row>
    <row r="338" s="7" customFormat="1" ht="15" customHeight="1">
      <c r="B338" s="60"/>
    </row>
    <row r="339" spans="2:7" s="7" customFormat="1" ht="51.75" customHeight="1">
      <c r="B339" s="302" t="s">
        <v>201</v>
      </c>
      <c r="C339" s="302"/>
      <c r="D339" s="302"/>
      <c r="E339" s="302"/>
      <c r="F339" s="302"/>
      <c r="G339" s="302"/>
    </row>
    <row r="340" spans="2:7" s="7" customFormat="1" ht="15" customHeight="1">
      <c r="B340" s="287"/>
      <c r="C340" s="288"/>
      <c r="D340" s="288"/>
      <c r="E340" s="288"/>
      <c r="F340" s="288"/>
      <c r="G340" s="289"/>
    </row>
    <row r="341" spans="2:7" s="7" customFormat="1" ht="15" customHeight="1">
      <c r="B341" s="290"/>
      <c r="C341" s="291"/>
      <c r="D341" s="291"/>
      <c r="E341" s="291"/>
      <c r="F341" s="291"/>
      <c r="G341" s="292"/>
    </row>
    <row r="342" spans="2:7" s="7" customFormat="1" ht="20.25" customHeight="1">
      <c r="B342" s="274"/>
      <c r="C342" s="275"/>
      <c r="D342" s="275"/>
      <c r="E342" s="275"/>
      <c r="F342" s="275"/>
      <c r="G342" s="273"/>
    </row>
    <row r="343" spans="2:7" s="7" customFormat="1" ht="6" customHeight="1">
      <c r="B343" s="236"/>
      <c r="C343" s="237"/>
      <c r="D343" s="237"/>
      <c r="E343" s="237"/>
      <c r="F343" s="237"/>
      <c r="G343" s="238"/>
    </row>
    <row r="344" spans="2:7" s="7" customFormat="1" ht="15" customHeight="1">
      <c r="B344" s="287"/>
      <c r="C344" s="288"/>
      <c r="D344" s="288"/>
      <c r="E344" s="288"/>
      <c r="F344" s="288"/>
      <c r="G344" s="289"/>
    </row>
    <row r="345" spans="2:7" s="7" customFormat="1" ht="15" customHeight="1">
      <c r="B345" s="290"/>
      <c r="C345" s="291"/>
      <c r="D345" s="291"/>
      <c r="E345" s="291"/>
      <c r="F345" s="291"/>
      <c r="G345" s="292"/>
    </row>
    <row r="346" spans="2:7" s="7" customFormat="1" ht="15" customHeight="1">
      <c r="B346" s="274"/>
      <c r="C346" s="275"/>
      <c r="D346" s="275"/>
      <c r="E346" s="275"/>
      <c r="F346" s="275"/>
      <c r="G346" s="273"/>
    </row>
    <row r="347" spans="2:7" s="7" customFormat="1" ht="6" customHeight="1">
      <c r="B347" s="236"/>
      <c r="C347" s="237"/>
      <c r="D347" s="237"/>
      <c r="E347" s="237"/>
      <c r="F347" s="237"/>
      <c r="G347" s="238"/>
    </row>
    <row r="348" spans="2:7" s="7" customFormat="1" ht="15" customHeight="1">
      <c r="B348" s="287"/>
      <c r="C348" s="288"/>
      <c r="D348" s="288"/>
      <c r="E348" s="288"/>
      <c r="F348" s="288"/>
      <c r="G348" s="289"/>
    </row>
    <row r="349" spans="2:7" s="7" customFormat="1" ht="15" customHeight="1">
      <c r="B349" s="290"/>
      <c r="C349" s="291"/>
      <c r="D349" s="291"/>
      <c r="E349" s="291"/>
      <c r="F349" s="291"/>
      <c r="G349" s="292"/>
    </row>
    <row r="350" spans="2:7" s="7" customFormat="1" ht="15" customHeight="1">
      <c r="B350" s="274"/>
      <c r="C350" s="275"/>
      <c r="D350" s="275"/>
      <c r="E350" s="275"/>
      <c r="F350" s="275"/>
      <c r="G350" s="273"/>
    </row>
    <row r="351" spans="2:7" s="7" customFormat="1" ht="6" customHeight="1">
      <c r="B351" s="236"/>
      <c r="C351" s="237"/>
      <c r="D351" s="237"/>
      <c r="E351" s="237"/>
      <c r="F351" s="237"/>
      <c r="G351" s="238"/>
    </row>
    <row r="352" spans="2:7" s="7" customFormat="1" ht="15" customHeight="1">
      <c r="B352" s="287"/>
      <c r="C352" s="288"/>
      <c r="D352" s="288"/>
      <c r="E352" s="288"/>
      <c r="F352" s="288"/>
      <c r="G352" s="289"/>
    </row>
    <row r="353" spans="2:7" s="7" customFormat="1" ht="15" customHeight="1">
      <c r="B353" s="290"/>
      <c r="C353" s="291"/>
      <c r="D353" s="291"/>
      <c r="E353" s="291"/>
      <c r="F353" s="291"/>
      <c r="G353" s="292"/>
    </row>
    <row r="354" spans="2:7" s="7" customFormat="1" ht="15" customHeight="1">
      <c r="B354" s="274"/>
      <c r="C354" s="275"/>
      <c r="D354" s="275"/>
      <c r="E354" s="275"/>
      <c r="F354" s="275"/>
      <c r="G354" s="273"/>
    </row>
    <row r="355" spans="2:7" s="7" customFormat="1" ht="6" customHeight="1">
      <c r="B355" s="236"/>
      <c r="C355" s="237"/>
      <c r="D355" s="237"/>
      <c r="E355" s="237"/>
      <c r="F355" s="237"/>
      <c r="G355" s="238"/>
    </row>
    <row r="356" spans="2:7" s="7" customFormat="1" ht="15" customHeight="1">
      <c r="B356" s="287"/>
      <c r="C356" s="288"/>
      <c r="D356" s="288"/>
      <c r="E356" s="288"/>
      <c r="F356" s="288"/>
      <c r="G356" s="289"/>
    </row>
    <row r="357" spans="2:7" s="7" customFormat="1" ht="15" customHeight="1">
      <c r="B357" s="290"/>
      <c r="C357" s="291"/>
      <c r="D357" s="291"/>
      <c r="E357" s="291"/>
      <c r="F357" s="291"/>
      <c r="G357" s="292"/>
    </row>
    <row r="358" spans="2:7" s="7" customFormat="1" ht="15" customHeight="1">
      <c r="B358" s="274"/>
      <c r="C358" s="275"/>
      <c r="D358" s="275"/>
      <c r="E358" s="275"/>
      <c r="F358" s="275"/>
      <c r="G358" s="273"/>
    </row>
    <row r="359" spans="2:7" s="7" customFormat="1" ht="6" customHeight="1">
      <c r="B359" s="236"/>
      <c r="C359" s="237"/>
      <c r="D359" s="237"/>
      <c r="E359" s="237"/>
      <c r="F359" s="237"/>
      <c r="G359" s="238"/>
    </row>
    <row r="360" spans="2:7" s="7" customFormat="1" ht="15" customHeight="1">
      <c r="B360" s="287"/>
      <c r="C360" s="288"/>
      <c r="D360" s="288"/>
      <c r="E360" s="288"/>
      <c r="F360" s="288"/>
      <c r="G360" s="289"/>
    </row>
    <row r="361" spans="2:7" s="7" customFormat="1" ht="15" customHeight="1">
      <c r="B361" s="290"/>
      <c r="C361" s="291"/>
      <c r="D361" s="291"/>
      <c r="E361" s="291"/>
      <c r="F361" s="291"/>
      <c r="G361" s="292"/>
    </row>
    <row r="362" spans="2:7" s="7" customFormat="1" ht="6" customHeight="1">
      <c r="B362" s="274"/>
      <c r="C362" s="275"/>
      <c r="D362" s="275"/>
      <c r="E362" s="275"/>
      <c r="F362" s="275"/>
      <c r="G362" s="273"/>
    </row>
    <row r="363" spans="2:7" s="7" customFormat="1" ht="6" customHeight="1">
      <c r="B363" s="236"/>
      <c r="C363" s="237"/>
      <c r="D363" s="237"/>
      <c r="E363" s="237"/>
      <c r="F363" s="237"/>
      <c r="G363" s="238"/>
    </row>
    <row r="364" spans="2:7" s="7" customFormat="1" ht="21.75" customHeight="1">
      <c r="B364" s="287"/>
      <c r="C364" s="288"/>
      <c r="D364" s="288"/>
      <c r="E364" s="288"/>
      <c r="F364" s="288"/>
      <c r="G364" s="289"/>
    </row>
    <row r="365" spans="2:7" s="7" customFormat="1" ht="15" customHeight="1">
      <c r="B365" s="290"/>
      <c r="C365" s="291"/>
      <c r="D365" s="291"/>
      <c r="E365" s="291"/>
      <c r="F365" s="291"/>
      <c r="G365" s="292"/>
    </row>
    <row r="366" spans="2:7" s="7" customFormat="1" ht="6" customHeight="1">
      <c r="B366" s="274"/>
      <c r="C366" s="275"/>
      <c r="D366" s="275"/>
      <c r="E366" s="275"/>
      <c r="F366" s="275"/>
      <c r="G366" s="273"/>
    </row>
    <row r="367" spans="2:7" s="7" customFormat="1" ht="6" customHeight="1">
      <c r="B367" s="236"/>
      <c r="C367" s="237"/>
      <c r="D367" s="237"/>
      <c r="E367" s="237"/>
      <c r="F367" s="237"/>
      <c r="G367" s="238"/>
    </row>
    <row r="368" spans="2:7" s="7" customFormat="1" ht="20.25" customHeight="1">
      <c r="B368" s="287"/>
      <c r="C368" s="288"/>
      <c r="D368" s="288"/>
      <c r="E368" s="288"/>
      <c r="F368" s="288"/>
      <c r="G368" s="289"/>
    </row>
    <row r="369" spans="2:7" s="7" customFormat="1" ht="20.25" customHeight="1">
      <c r="B369" s="274"/>
      <c r="C369" s="275"/>
      <c r="D369" s="275"/>
      <c r="E369" s="275"/>
      <c r="F369" s="275"/>
      <c r="G369" s="273"/>
    </row>
    <row r="370" s="7" customFormat="1" ht="15"/>
    <row r="371" spans="2:7" s="7" customFormat="1" ht="40.5" customHeight="1">
      <c r="B371" s="302" t="s">
        <v>80</v>
      </c>
      <c r="C371" s="303"/>
      <c r="D371" s="303"/>
      <c r="E371" s="303"/>
      <c r="F371" s="303"/>
      <c r="G371" s="303"/>
    </row>
    <row r="372" spans="2:7" s="7" customFormat="1" ht="15" customHeight="1">
      <c r="B372" s="287"/>
      <c r="C372" s="288"/>
      <c r="D372" s="288"/>
      <c r="E372" s="288"/>
      <c r="F372" s="288"/>
      <c r="G372" s="289"/>
    </row>
    <row r="373" spans="2:7" s="7" customFormat="1" ht="15" customHeight="1">
      <c r="B373" s="290"/>
      <c r="C373" s="291"/>
      <c r="D373" s="291"/>
      <c r="E373" s="291"/>
      <c r="F373" s="291"/>
      <c r="G373" s="292"/>
    </row>
    <row r="374" spans="2:7" s="7" customFormat="1" ht="20.25" customHeight="1">
      <c r="B374" s="274"/>
      <c r="C374" s="275"/>
      <c r="D374" s="275"/>
      <c r="E374" s="275"/>
      <c r="F374" s="275"/>
      <c r="G374" s="273"/>
    </row>
    <row r="375" spans="2:7" s="7" customFormat="1" ht="6" customHeight="1">
      <c r="B375" s="236"/>
      <c r="C375" s="237"/>
      <c r="D375" s="237"/>
      <c r="E375" s="237"/>
      <c r="F375" s="237"/>
      <c r="G375" s="238"/>
    </row>
    <row r="376" spans="2:7" s="7" customFormat="1" ht="15" customHeight="1">
      <c r="B376" s="287"/>
      <c r="C376" s="288"/>
      <c r="D376" s="288"/>
      <c r="E376" s="288"/>
      <c r="F376" s="288"/>
      <c r="G376" s="289"/>
    </row>
    <row r="377" spans="2:7" s="7" customFormat="1" ht="15" customHeight="1">
      <c r="B377" s="290"/>
      <c r="C377" s="291"/>
      <c r="D377" s="291"/>
      <c r="E377" s="291"/>
      <c r="F377" s="291"/>
      <c r="G377" s="292"/>
    </row>
    <row r="378" spans="2:7" s="7" customFormat="1" ht="15" customHeight="1">
      <c r="B378" s="274"/>
      <c r="C378" s="275"/>
      <c r="D378" s="275"/>
      <c r="E378" s="275"/>
      <c r="F378" s="275"/>
      <c r="G378" s="273"/>
    </row>
    <row r="379" spans="2:7" s="7" customFormat="1" ht="6" customHeight="1">
      <c r="B379" s="236"/>
      <c r="C379" s="237"/>
      <c r="D379" s="237"/>
      <c r="E379" s="237"/>
      <c r="F379" s="237"/>
      <c r="G379" s="238"/>
    </row>
    <row r="380" spans="2:7" s="7" customFormat="1" ht="15" customHeight="1">
      <c r="B380" s="287"/>
      <c r="C380" s="288"/>
      <c r="D380" s="288"/>
      <c r="E380" s="288"/>
      <c r="F380" s="288"/>
      <c r="G380" s="289"/>
    </row>
    <row r="381" spans="2:7" s="7" customFormat="1" ht="15" customHeight="1">
      <c r="B381" s="290"/>
      <c r="C381" s="291"/>
      <c r="D381" s="291"/>
      <c r="E381" s="291"/>
      <c r="F381" s="291"/>
      <c r="G381" s="292"/>
    </row>
    <row r="382" spans="2:7" s="7" customFormat="1" ht="15" customHeight="1">
      <c r="B382" s="274"/>
      <c r="C382" s="275"/>
      <c r="D382" s="275"/>
      <c r="E382" s="275"/>
      <c r="F382" s="275"/>
      <c r="G382" s="273"/>
    </row>
    <row r="383" spans="2:7" s="7" customFormat="1" ht="6" customHeight="1">
      <c r="B383" s="236"/>
      <c r="C383" s="237"/>
      <c r="D383" s="237"/>
      <c r="E383" s="237"/>
      <c r="F383" s="237"/>
      <c r="G383" s="238"/>
    </row>
    <row r="384" spans="2:7" s="7" customFormat="1" ht="15" customHeight="1">
      <c r="B384" s="287"/>
      <c r="C384" s="288"/>
      <c r="D384" s="288"/>
      <c r="E384" s="288"/>
      <c r="F384" s="288"/>
      <c r="G384" s="289"/>
    </row>
    <row r="385" spans="2:7" s="7" customFormat="1" ht="15" customHeight="1">
      <c r="B385" s="290"/>
      <c r="C385" s="291"/>
      <c r="D385" s="291"/>
      <c r="E385" s="291"/>
      <c r="F385" s="291"/>
      <c r="G385" s="292"/>
    </row>
    <row r="386" spans="2:7" s="7" customFormat="1" ht="15" customHeight="1">
      <c r="B386" s="274"/>
      <c r="C386" s="275"/>
      <c r="D386" s="275"/>
      <c r="E386" s="275"/>
      <c r="F386" s="275"/>
      <c r="G386" s="273"/>
    </row>
    <row r="387" spans="2:7" s="7" customFormat="1" ht="6" customHeight="1">
      <c r="B387" s="236"/>
      <c r="C387" s="237"/>
      <c r="D387" s="237"/>
      <c r="E387" s="237"/>
      <c r="F387" s="237"/>
      <c r="G387" s="238"/>
    </row>
    <row r="388" spans="2:7" s="7" customFormat="1" ht="15" customHeight="1">
      <c r="B388" s="287"/>
      <c r="C388" s="288"/>
      <c r="D388" s="288"/>
      <c r="E388" s="288"/>
      <c r="F388" s="288"/>
      <c r="G388" s="289"/>
    </row>
    <row r="389" spans="2:7" s="7" customFormat="1" ht="15" customHeight="1">
      <c r="B389" s="290"/>
      <c r="C389" s="291"/>
      <c r="D389" s="291"/>
      <c r="E389" s="291"/>
      <c r="F389" s="291"/>
      <c r="G389" s="292"/>
    </row>
    <row r="390" spans="2:7" s="7" customFormat="1" ht="15" customHeight="1">
      <c r="B390" s="274"/>
      <c r="C390" s="275"/>
      <c r="D390" s="275"/>
      <c r="E390" s="275"/>
      <c r="F390" s="275"/>
      <c r="G390" s="273"/>
    </row>
    <row r="391" spans="2:7" s="7" customFormat="1" ht="6" customHeight="1">
      <c r="B391" s="236"/>
      <c r="C391" s="237"/>
      <c r="D391" s="237"/>
      <c r="E391" s="237"/>
      <c r="F391" s="237"/>
      <c r="G391" s="238"/>
    </row>
    <row r="392" spans="2:7" s="7" customFormat="1" ht="15" customHeight="1">
      <c r="B392" s="287"/>
      <c r="C392" s="288"/>
      <c r="D392" s="288"/>
      <c r="E392" s="288"/>
      <c r="F392" s="288"/>
      <c r="G392" s="289"/>
    </row>
    <row r="393" spans="2:7" s="7" customFormat="1" ht="15" customHeight="1">
      <c r="B393" s="290"/>
      <c r="C393" s="291"/>
      <c r="D393" s="291"/>
      <c r="E393" s="291"/>
      <c r="F393" s="291"/>
      <c r="G393" s="292"/>
    </row>
    <row r="394" spans="2:7" s="7" customFormat="1" ht="6" customHeight="1">
      <c r="B394" s="274"/>
      <c r="C394" s="275"/>
      <c r="D394" s="275"/>
      <c r="E394" s="275"/>
      <c r="F394" s="275"/>
      <c r="G394" s="273"/>
    </row>
    <row r="395" spans="2:7" s="7" customFormat="1" ht="6" customHeight="1">
      <c r="B395" s="236"/>
      <c r="C395" s="237"/>
      <c r="D395" s="237"/>
      <c r="E395" s="237"/>
      <c r="F395" s="237"/>
      <c r="G395" s="238"/>
    </row>
    <row r="396" spans="2:7" s="7" customFormat="1" ht="21.75" customHeight="1">
      <c r="B396" s="287"/>
      <c r="C396" s="288"/>
      <c r="D396" s="288"/>
      <c r="E396" s="288"/>
      <c r="F396" s="288"/>
      <c r="G396" s="289"/>
    </row>
    <row r="397" spans="2:7" s="7" customFormat="1" ht="15" customHeight="1">
      <c r="B397" s="290"/>
      <c r="C397" s="291"/>
      <c r="D397" s="291"/>
      <c r="E397" s="291"/>
      <c r="F397" s="291"/>
      <c r="G397" s="292"/>
    </row>
    <row r="398" spans="2:7" s="7" customFormat="1" ht="6" customHeight="1">
      <c r="B398" s="274"/>
      <c r="C398" s="275"/>
      <c r="D398" s="275"/>
      <c r="E398" s="275"/>
      <c r="F398" s="275"/>
      <c r="G398" s="273"/>
    </row>
    <row r="399" spans="2:7" s="7" customFormat="1" ht="6" customHeight="1">
      <c r="B399" s="236"/>
      <c r="C399" s="237"/>
      <c r="D399" s="237"/>
      <c r="E399" s="237"/>
      <c r="F399" s="237"/>
      <c r="G399" s="238"/>
    </row>
    <row r="400" spans="2:7" s="7" customFormat="1" ht="20.25" customHeight="1">
      <c r="B400" s="287"/>
      <c r="C400" s="288"/>
      <c r="D400" s="288"/>
      <c r="E400" s="288"/>
      <c r="F400" s="288"/>
      <c r="G400" s="289"/>
    </row>
    <row r="401" spans="2:7" s="7" customFormat="1" ht="20.25" customHeight="1">
      <c r="B401" s="274"/>
      <c r="C401" s="275"/>
      <c r="D401" s="275"/>
      <c r="E401" s="275"/>
      <c r="F401" s="275"/>
      <c r="G401" s="273"/>
    </row>
    <row r="402" s="7" customFormat="1" ht="15"/>
    <row r="403" s="7" customFormat="1" ht="15"/>
    <row r="404" s="7" customFormat="1" ht="15"/>
    <row r="405" s="7" customFormat="1" ht="15"/>
    <row r="406" s="7" customFormat="1" ht="15"/>
    <row r="407" s="7" customFormat="1" ht="15"/>
    <row r="408" s="7" customFormat="1" ht="15"/>
    <row r="409" s="7" customFormat="1" ht="15"/>
    <row r="410" s="7" customFormat="1" ht="15"/>
    <row r="411" s="7" customFormat="1" ht="15"/>
    <row r="412" s="7" customFormat="1" ht="15"/>
    <row r="413" s="7" customFormat="1" ht="15"/>
    <row r="414" s="7" customFormat="1" ht="15"/>
    <row r="415" s="7" customFormat="1" ht="15"/>
    <row r="416" s="7" customFormat="1" ht="15"/>
    <row r="417" s="7" customFormat="1" ht="15"/>
    <row r="418" s="7" customFormat="1" ht="15"/>
    <row r="419" s="7" customFormat="1" ht="15"/>
    <row r="420" s="7" customFormat="1" ht="15"/>
    <row r="421" s="7" customFormat="1" ht="15"/>
    <row r="422" s="7" customFormat="1" ht="15"/>
    <row r="423" s="7" customFormat="1" ht="15"/>
    <row r="424" s="7" customFormat="1" ht="15"/>
    <row r="425" s="7" customFormat="1" ht="15"/>
    <row r="426" s="7" customFormat="1" ht="15"/>
    <row r="427" s="7" customFormat="1" ht="15"/>
    <row r="428" s="7" customFormat="1" ht="15"/>
    <row r="429" s="7" customFormat="1" ht="15"/>
    <row r="430" s="7" customFormat="1" ht="15"/>
    <row r="431" s="7" customFormat="1" ht="15"/>
    <row r="432" s="7" customFormat="1" ht="15"/>
    <row r="433" s="7" customFormat="1" ht="15"/>
    <row r="434" s="7" customFormat="1" ht="15"/>
    <row r="435" s="7" customFormat="1" ht="15"/>
    <row r="436" s="7" customFormat="1" ht="15"/>
    <row r="437" s="7" customFormat="1" ht="15"/>
    <row r="438" s="7" customFormat="1" ht="15"/>
    <row r="439" s="7" customFormat="1" ht="15"/>
    <row r="440" s="7" customFormat="1" ht="15"/>
    <row r="441" s="7" customFormat="1" ht="15"/>
    <row r="442" s="7" customFormat="1" ht="15"/>
    <row r="443" s="7" customFormat="1" ht="15"/>
    <row r="444" s="7" customFormat="1" ht="15"/>
    <row r="445" s="7" customFormat="1" ht="15"/>
    <row r="446" s="7" customFormat="1" ht="15"/>
    <row r="447" s="7" customFormat="1" ht="15"/>
    <row r="448" s="7" customFormat="1" ht="15"/>
    <row r="449" s="7" customFormat="1" ht="15"/>
    <row r="450" s="7" customFormat="1" ht="15"/>
    <row r="451" s="7" customFormat="1" ht="15"/>
    <row r="452" s="7" customFormat="1" ht="15"/>
    <row r="453" s="7" customFormat="1" ht="15"/>
    <row r="454" s="7" customFormat="1" ht="15"/>
    <row r="455" s="7" customFormat="1" ht="15"/>
    <row r="456" s="7" customFormat="1" ht="15"/>
    <row r="457" s="7" customFormat="1" ht="15"/>
    <row r="458" s="7" customFormat="1" ht="15"/>
    <row r="459" s="7" customFormat="1" ht="15"/>
    <row r="460" s="7" customFormat="1" ht="15"/>
    <row r="461" s="7" customFormat="1" ht="15"/>
    <row r="462" s="7" customFormat="1" ht="15"/>
    <row r="463" s="7" customFormat="1" ht="15"/>
    <row r="464" s="7" customFormat="1" ht="15"/>
    <row r="465" s="7" customFormat="1" ht="15"/>
    <row r="466" s="7" customFormat="1" ht="15"/>
    <row r="467" s="7" customFormat="1" ht="15"/>
    <row r="468" s="7" customFormat="1" ht="15"/>
    <row r="469" s="7" customFormat="1" ht="15"/>
    <row r="470" s="7" customFormat="1" ht="15"/>
    <row r="471" s="7" customFormat="1" ht="15"/>
    <row r="472" s="7" customFormat="1" ht="15"/>
    <row r="473" s="7" customFormat="1" ht="15"/>
    <row r="474" s="7" customFormat="1" ht="15"/>
    <row r="475" s="7" customFormat="1" ht="15"/>
    <row r="476" s="7" customFormat="1" ht="15"/>
    <row r="477" s="7" customFormat="1" ht="15"/>
    <row r="478" s="7" customFormat="1" ht="15"/>
    <row r="479" s="7" customFormat="1" ht="15"/>
  </sheetData>
  <sheetProtection password="D7A7" sheet="1" objects="1" scenarios="1" selectLockedCells="1"/>
  <mergeCells count="97">
    <mergeCell ref="B11:G13"/>
    <mergeCell ref="B15:G17"/>
    <mergeCell ref="B19:G21"/>
    <mergeCell ref="B76:G76"/>
    <mergeCell ref="B43:G43"/>
    <mergeCell ref="B52:G54"/>
    <mergeCell ref="B23:G25"/>
    <mergeCell ref="B27:G29"/>
    <mergeCell ref="B31:G33"/>
    <mergeCell ref="B35:G37"/>
    <mergeCell ref="B39:G41"/>
    <mergeCell ref="B44:G46"/>
    <mergeCell ref="B48:G50"/>
    <mergeCell ref="B56:G58"/>
    <mergeCell ref="B60:G62"/>
    <mergeCell ref="B89:G91"/>
    <mergeCell ref="B93:G95"/>
    <mergeCell ref="B77:G79"/>
    <mergeCell ref="B64:G66"/>
    <mergeCell ref="B68:G70"/>
    <mergeCell ref="B72:G74"/>
    <mergeCell ref="B81:G83"/>
    <mergeCell ref="B301:G303"/>
    <mergeCell ref="B192:G194"/>
    <mergeCell ref="B196:G198"/>
    <mergeCell ref="B200:G202"/>
    <mergeCell ref="B232:G234"/>
    <mergeCell ref="B204:G206"/>
    <mergeCell ref="B283:G285"/>
    <mergeCell ref="B248:G250"/>
    <mergeCell ref="B208:G210"/>
    <mergeCell ref="B212:G214"/>
    <mergeCell ref="B244:G246"/>
    <mergeCell ref="B264:G266"/>
    <mergeCell ref="B149:G149"/>
    <mergeCell ref="B182:G182"/>
    <mergeCell ref="B279:G281"/>
    <mergeCell ref="B267:G269"/>
    <mergeCell ref="B271:G273"/>
    <mergeCell ref="B275:G277"/>
    <mergeCell ref="B85:G87"/>
    <mergeCell ref="B158:G160"/>
    <mergeCell ref="B140:G142"/>
    <mergeCell ref="B144:G146"/>
    <mergeCell ref="B136:G138"/>
    <mergeCell ref="B120:G122"/>
    <mergeCell ref="B116:G118"/>
    <mergeCell ref="B97:G99"/>
    <mergeCell ref="B115:G115"/>
    <mergeCell ref="B178:G180"/>
    <mergeCell ref="B124:G126"/>
    <mergeCell ref="B128:G130"/>
    <mergeCell ref="B132:G134"/>
    <mergeCell ref="B150:G152"/>
    <mergeCell ref="B154:G156"/>
    <mergeCell ref="B309:G311"/>
    <mergeCell ref="B313:G315"/>
    <mergeCell ref="B317:G319"/>
    <mergeCell ref="B340:G342"/>
    <mergeCell ref="B339:G339"/>
    <mergeCell ref="B344:G346"/>
    <mergeCell ref="B371:G371"/>
    <mergeCell ref="B298:G300"/>
    <mergeCell ref="B252:G254"/>
    <mergeCell ref="B256:G258"/>
    <mergeCell ref="B260:G262"/>
    <mergeCell ref="B360:G362"/>
    <mergeCell ref="B364:G366"/>
    <mergeCell ref="B368:G369"/>
    <mergeCell ref="B305:G307"/>
    <mergeCell ref="B101:G103"/>
    <mergeCell ref="B105:G107"/>
    <mergeCell ref="B236:G238"/>
    <mergeCell ref="B240:G242"/>
    <mergeCell ref="B162:G164"/>
    <mergeCell ref="B166:G168"/>
    <mergeCell ref="B184:G186"/>
    <mergeCell ref="B188:G190"/>
    <mergeCell ref="B170:G172"/>
    <mergeCell ref="B174:G176"/>
    <mergeCell ref="B392:G394"/>
    <mergeCell ref="B396:G398"/>
    <mergeCell ref="B400:G401"/>
    <mergeCell ref="B287:G289"/>
    <mergeCell ref="B291:G293"/>
    <mergeCell ref="B295:G296"/>
    <mergeCell ref="B321:G323"/>
    <mergeCell ref="B325:G327"/>
    <mergeCell ref="B329:G330"/>
    <mergeCell ref="B376:G378"/>
    <mergeCell ref="B380:G382"/>
    <mergeCell ref="B384:G386"/>
    <mergeCell ref="B388:G390"/>
    <mergeCell ref="B348:G350"/>
    <mergeCell ref="B352:G354"/>
    <mergeCell ref="B356:G358"/>
    <mergeCell ref="B372:G374"/>
  </mergeCells>
  <dataValidations count="2">
    <dataValidation type="date" allowBlank="1" showInputMessage="1" showErrorMessage="1" errorTitle="Date Field" error="Must be MM/DD/YYYY" sqref="G3">
      <formula1>41456</formula1>
      <formula2>2958465</formula2>
    </dataValidation>
    <dataValidation type="textLength" allowBlank="1" showInputMessage="1" showErrorMessage="1" errorTitle="Limit to 250 Characters" error="The text field is limited to 250 characters, excel will not copy more than that with out truncating. Please move to the next line  for more data entry or rephrase to 250 character limit. " sqref="B11:G13 B305 B309 B260 C320:G320 B290:G292 B252:G254 B271:G273 B275:G277 B279:G281 B267 B232:G234 B236:G238 B240:G242 B244:G246 B208:G210 B184:G186 B188:G190 B192:G194 B196:G198 B178:G180 B154 B105:G107 B158:G160 B162:G164 B140:G142 B116:G118 B120:G122 B124:G126 B128:G130 B150 B15:G17 B19:G21 B23:G25 B363:G365 B44:G46 B48:G50 B52:G54 B56:G58 B39:G41 B77:G79 B81:G83 B85:G87 B89:G91 B68:G70 B340:G342 B344:G346 B348:G350 B352:G354 B313 B372:G374 B376:G378 B380:G382 B384:G386 B399:G401 B35:G37 B31:G33 B72:G74 B64:G66 B101:G103 B97:G99 B144:G146 B136:G138 B174:G176 B170:G172 B212:G214 B204:G206 B256:G258 B283:G288 B294:G296 B301 B328:B329 B356:G361 B367:G369 B388:G393 B395:G397 B27:G29 B60:G62 B93:G95 B132:G134 B166:G168 B200:G202 B248:G250 B324:B325 B317 C328:G328 C324:G324 B320:B321">
      <formula1>0</formula1>
      <formula2>250</formula2>
    </dataValidation>
  </dataValidations>
  <printOptions/>
  <pageMargins left="0.25" right="0.25" top="1" bottom="0.77" header="0.5" footer="0.5"/>
  <pageSetup horizontalDpi="600" verticalDpi="600" orientation="portrait" scale="86" r:id="rId1"/>
  <headerFooter alignWithMargins="0">
    <oddFooter>&amp;L&amp;P of &amp;N&amp;RUpdated 2/21/2014</oddFooter>
  </headerFooter>
  <rowBreaks count="5" manualBreakCount="5">
    <brk id="55" max="255" man="1"/>
    <brk id="108" min="1" max="7" man="1"/>
    <brk id="215" max="255" man="1"/>
    <brk id="270" max="255" man="1"/>
    <brk id="379" max="255" man="1"/>
  </rowBreaks>
</worksheet>
</file>

<file path=xl/worksheets/sheet3.xml><?xml version="1.0" encoding="utf-8"?>
<worksheet xmlns="http://schemas.openxmlformats.org/spreadsheetml/2006/main" xmlns:r="http://schemas.openxmlformats.org/officeDocument/2006/relationships">
  <sheetPr>
    <tabColor indexed="24"/>
  </sheetPr>
  <dimension ref="A1:O72"/>
  <sheetViews>
    <sheetView tabSelected="1" zoomScale="85" zoomScaleNormal="85" workbookViewId="0" topLeftCell="A1">
      <selection activeCell="B8" sqref="B8"/>
    </sheetView>
  </sheetViews>
  <sheetFormatPr defaultColWidth="8.72265625" defaultRowHeight="18"/>
  <cols>
    <col min="1" max="1" width="14.90625" style="46" customWidth="1"/>
    <col min="2" max="6" width="10.99609375" style="46" customWidth="1"/>
    <col min="7" max="7" width="14.36328125" style="46" customWidth="1"/>
    <col min="8" max="8" width="17.8125" style="46" customWidth="1"/>
    <col min="9" max="9" width="8.36328125" style="46" bestFit="1" customWidth="1"/>
    <col min="10" max="10" width="0.9140625" style="46" customWidth="1"/>
    <col min="11" max="11" width="8.36328125" style="46" bestFit="1" customWidth="1"/>
    <col min="12" max="12" width="2.54296875" style="46" customWidth="1"/>
    <col min="13" max="16384" width="8.72265625" style="46" customWidth="1"/>
  </cols>
  <sheetData>
    <row r="1" s="37" customFormat="1" ht="18">
      <c r="A1" s="37" t="s">
        <v>207</v>
      </c>
    </row>
    <row r="2" spans="9:15" s="7" customFormat="1" ht="9" customHeight="1">
      <c r="I2" s="50"/>
      <c r="J2" s="50"/>
      <c r="K2" s="50"/>
      <c r="L2" s="50"/>
      <c r="M2" s="50"/>
      <c r="N2" s="50"/>
      <c r="O2" s="50"/>
    </row>
    <row r="3" spans="1:15" s="7" customFormat="1" ht="15.75">
      <c r="A3" s="319" t="s">
        <v>11</v>
      </c>
      <c r="B3" s="320"/>
      <c r="C3" s="314"/>
      <c r="D3" s="315"/>
      <c r="E3" s="40"/>
      <c r="F3" s="40"/>
      <c r="I3" s="50"/>
      <c r="J3" s="50"/>
      <c r="K3" s="50"/>
      <c r="L3" s="50"/>
      <c r="M3" s="50"/>
      <c r="N3" s="50"/>
      <c r="O3" s="50"/>
    </row>
    <row r="4" spans="9:15" s="7" customFormat="1" ht="6.75" customHeight="1">
      <c r="I4" s="50"/>
      <c r="J4" s="50"/>
      <c r="K4" s="50"/>
      <c r="L4" s="50"/>
      <c r="M4" s="50"/>
      <c r="N4" s="50"/>
      <c r="O4" s="50"/>
    </row>
    <row r="5" spans="1:15" s="7" customFormat="1" ht="26.25" customHeight="1">
      <c r="A5" s="319" t="s">
        <v>10</v>
      </c>
      <c r="B5" s="320"/>
      <c r="C5" s="316"/>
      <c r="D5" s="317"/>
      <c r="E5" s="318"/>
      <c r="F5" s="39" t="s">
        <v>66</v>
      </c>
      <c r="G5" s="176"/>
      <c r="I5" s="50"/>
      <c r="J5" s="50"/>
      <c r="K5" s="50"/>
      <c r="L5" s="50"/>
      <c r="M5" s="50"/>
      <c r="N5" s="50"/>
      <c r="O5" s="50"/>
    </row>
    <row r="6" spans="9:15" s="7" customFormat="1" ht="6.75" customHeight="1">
      <c r="I6" s="50"/>
      <c r="J6" s="50"/>
      <c r="K6" s="50"/>
      <c r="L6" s="50"/>
      <c r="M6" s="50"/>
      <c r="N6" s="50"/>
      <c r="O6" s="50"/>
    </row>
    <row r="7" spans="1:15" s="7" customFormat="1" ht="27.75" customHeight="1">
      <c r="A7" s="319" t="s">
        <v>12</v>
      </c>
      <c r="B7" s="320"/>
      <c r="C7" s="321"/>
      <c r="D7" s="322"/>
      <c r="E7" s="323"/>
      <c r="F7" s="39" t="s">
        <v>13</v>
      </c>
      <c r="G7" s="32"/>
      <c r="H7" s="312" t="s">
        <v>132</v>
      </c>
      <c r="I7" s="313"/>
      <c r="J7" s="50"/>
      <c r="K7" s="50"/>
      <c r="L7" s="50"/>
      <c r="M7" s="50"/>
      <c r="N7" s="50"/>
      <c r="O7" s="50"/>
    </row>
    <row r="8" spans="1:15" s="7" customFormat="1" ht="30.75" customHeight="1">
      <c r="A8" s="42" t="s">
        <v>54</v>
      </c>
      <c r="B8" s="6"/>
      <c r="C8" s="43" t="b">
        <f>IF(B8=5,'54 Key)'!B12,IF(B8=4,'54 Key)'!B13,IF(B8=3,'54 Key)'!B14,IF(B8=2,'54 Key)'!B15,IF(B8=1,'54 Key)'!B16)))))</f>
        <v>0</v>
      </c>
      <c r="H8" s="73" t="s">
        <v>128</v>
      </c>
      <c r="I8" s="271"/>
      <c r="J8" s="50"/>
      <c r="K8" s="102"/>
      <c r="L8" s="50"/>
      <c r="M8" s="50"/>
      <c r="N8" s="50"/>
      <c r="O8" s="50"/>
    </row>
    <row r="9" spans="1:15" s="7" customFormat="1" ht="35.25" customHeight="1">
      <c r="A9" s="42" t="s">
        <v>53</v>
      </c>
      <c r="B9" s="177"/>
      <c r="C9" s="44" t="s">
        <v>51</v>
      </c>
      <c r="D9" s="184"/>
      <c r="E9" s="39" t="s">
        <v>52</v>
      </c>
      <c r="F9" s="186"/>
      <c r="G9" s="88" t="str">
        <f>IF(F9=1,"1:1 staffing requires completion of #3 &amp; #4 of Part B justification pages."," ")</f>
        <v> </v>
      </c>
      <c r="H9" s="98" t="s">
        <v>163</v>
      </c>
      <c r="I9" s="271"/>
      <c r="J9" s="50"/>
      <c r="K9" s="103" t="s">
        <v>131</v>
      </c>
      <c r="L9" s="50"/>
      <c r="M9" s="50"/>
      <c r="N9" s="50"/>
      <c r="O9" s="50"/>
    </row>
    <row r="10" spans="1:15" s="7" customFormat="1" ht="35.25" customHeight="1">
      <c r="A10" s="42" t="s">
        <v>53</v>
      </c>
      <c r="B10" s="177"/>
      <c r="C10" s="44" t="s">
        <v>51</v>
      </c>
      <c r="D10" s="184"/>
      <c r="E10" s="39" t="s">
        <v>52</v>
      </c>
      <c r="F10" s="186"/>
      <c r="G10" s="88" t="str">
        <f>IF(F10=1,"1:1 staffing requires completion of #3 &amp; #4 of Part B justification pages."," ")</f>
        <v> </v>
      </c>
      <c r="H10" s="98" t="s">
        <v>162</v>
      </c>
      <c r="I10" s="271"/>
      <c r="J10" s="50"/>
      <c r="K10" s="50"/>
      <c r="L10" s="50"/>
      <c r="M10" s="50"/>
      <c r="N10" s="50"/>
      <c r="O10" s="50"/>
    </row>
    <row r="11" spans="1:15" s="7" customFormat="1" ht="35.25" customHeight="1" thickBot="1">
      <c r="A11" s="42" t="s">
        <v>53</v>
      </c>
      <c r="B11" s="178"/>
      <c r="C11" s="44" t="s">
        <v>51</v>
      </c>
      <c r="D11" s="185"/>
      <c r="E11" s="39" t="s">
        <v>52</v>
      </c>
      <c r="F11" s="187"/>
      <c r="G11" s="88" t="str">
        <f>IF(F11=1,"1:1 staffing requires completion of #3 &amp; #4 of Part B justification pages."," ")</f>
        <v> </v>
      </c>
      <c r="H11" s="98" t="s">
        <v>161</v>
      </c>
      <c r="I11" s="271"/>
      <c r="J11" s="50"/>
      <c r="K11" s="50"/>
      <c r="L11" s="50"/>
      <c r="M11" s="50"/>
      <c r="N11" s="50"/>
      <c r="O11" s="50"/>
    </row>
    <row r="12" spans="1:15" s="7" customFormat="1" ht="32.25" customHeight="1" thickBot="1">
      <c r="A12" s="135" t="s">
        <v>14</v>
      </c>
      <c r="B12" s="136"/>
      <c r="C12" s="136"/>
      <c r="D12" s="136"/>
      <c r="E12" s="139" t="s">
        <v>15</v>
      </c>
      <c r="F12" s="139" t="s">
        <v>16</v>
      </c>
      <c r="G12" s="146" t="s">
        <v>17</v>
      </c>
      <c r="H12" s="98" t="s">
        <v>160</v>
      </c>
      <c r="I12" s="271"/>
      <c r="J12" s="50"/>
      <c r="K12" s="50"/>
      <c r="L12" s="50"/>
      <c r="M12" s="50"/>
      <c r="N12" s="50"/>
      <c r="O12" s="50"/>
    </row>
    <row r="13" spans="1:15" s="7" customFormat="1" ht="23.25" customHeight="1">
      <c r="A13" s="141"/>
      <c r="B13" s="142" t="s">
        <v>18</v>
      </c>
      <c r="C13" s="142"/>
      <c r="D13" s="143"/>
      <c r="E13" s="188">
        <f>IF(B9&gt;0,(B9*4.33)*(D9/F9),0)</f>
        <v>0</v>
      </c>
      <c r="F13" s="144">
        <v>10.8</v>
      </c>
      <c r="G13" s="145">
        <f>SUM(E13)*F13</f>
        <v>0</v>
      </c>
      <c r="H13" s="73" t="s">
        <v>126</v>
      </c>
      <c r="I13" s="271"/>
      <c r="J13" s="50"/>
      <c r="K13" s="50"/>
      <c r="L13" s="50"/>
      <c r="M13" s="50"/>
      <c r="N13" s="50"/>
      <c r="O13" s="50"/>
    </row>
    <row r="14" spans="1:15" s="7" customFormat="1" ht="23.25" customHeight="1">
      <c r="A14" s="129"/>
      <c r="B14" s="130" t="s">
        <v>18</v>
      </c>
      <c r="C14" s="130"/>
      <c r="D14" s="131"/>
      <c r="E14" s="189">
        <f>IF(B10&gt;0,(B10*4.33)*(D10/F10),0)</f>
        <v>0</v>
      </c>
      <c r="F14" s="128">
        <v>10.8</v>
      </c>
      <c r="G14" s="48">
        <f>SUM(E14)*F14</f>
        <v>0</v>
      </c>
      <c r="H14" s="73" t="s">
        <v>127</v>
      </c>
      <c r="I14" s="271"/>
      <c r="J14" s="50"/>
      <c r="K14" s="101" t="s">
        <v>129</v>
      </c>
      <c r="L14" s="50"/>
      <c r="M14" s="50"/>
      <c r="N14" s="50"/>
      <c r="O14" s="50"/>
    </row>
    <row r="15" spans="1:11" s="7" customFormat="1" ht="23.25" customHeight="1">
      <c r="A15" s="129"/>
      <c r="B15" s="130" t="s">
        <v>18</v>
      </c>
      <c r="C15" s="130"/>
      <c r="D15" s="131"/>
      <c r="E15" s="189">
        <f>IF(B11&gt;0,(B11*4.33)*(D11/F11),0)</f>
        <v>0</v>
      </c>
      <c r="F15" s="128">
        <v>10.8</v>
      </c>
      <c r="G15" s="48">
        <f>SUM(E15)*F15</f>
        <v>0</v>
      </c>
      <c r="K15" s="101" t="s">
        <v>130</v>
      </c>
    </row>
    <row r="16" spans="1:7" s="7" customFormat="1" ht="23.25" customHeight="1">
      <c r="A16" s="325" t="s">
        <v>208</v>
      </c>
      <c r="B16" s="326"/>
      <c r="C16" s="326"/>
      <c r="D16" s="327"/>
      <c r="E16" s="278"/>
      <c r="F16" s="276">
        <v>15.09</v>
      </c>
      <c r="G16" s="277">
        <f>SUM(E16)*F16</f>
        <v>0</v>
      </c>
    </row>
    <row r="17" spans="1:7" s="7" customFormat="1" ht="23.25" customHeight="1">
      <c r="A17" s="129"/>
      <c r="B17" s="270" t="s">
        <v>204</v>
      </c>
      <c r="C17" s="130"/>
      <c r="D17" s="271"/>
      <c r="E17" s="332" t="s">
        <v>206</v>
      </c>
      <c r="F17" s="333"/>
      <c r="G17" s="334"/>
    </row>
    <row r="18" spans="1:7" s="7" customFormat="1" ht="23.25" customHeight="1">
      <c r="A18" s="129"/>
      <c r="B18" s="270" t="s">
        <v>205</v>
      </c>
      <c r="C18" s="130"/>
      <c r="D18" s="271"/>
      <c r="E18" s="335"/>
      <c r="F18" s="336"/>
      <c r="G18" s="337"/>
    </row>
    <row r="19" spans="1:7" s="7" customFormat="1" ht="9" customHeight="1">
      <c r="A19" s="132"/>
      <c r="B19" s="132"/>
      <c r="C19" s="132"/>
      <c r="D19" s="132"/>
      <c r="E19" s="132"/>
      <c r="F19" s="132"/>
      <c r="G19" s="132"/>
    </row>
    <row r="20" spans="1:7" s="7" customFormat="1" ht="19.5" customHeight="1">
      <c r="A20" s="129"/>
      <c r="B20" s="130"/>
      <c r="C20" s="130"/>
      <c r="D20" s="130"/>
      <c r="E20" s="130"/>
      <c r="F20" s="133" t="s">
        <v>19</v>
      </c>
      <c r="G20" s="48">
        <f>SUM(G13:G16)</f>
        <v>0</v>
      </c>
    </row>
    <row r="21" spans="1:7" s="7" customFormat="1" ht="19.5" customHeight="1">
      <c r="A21" s="129"/>
      <c r="B21" s="130"/>
      <c r="C21" s="130"/>
      <c r="D21" s="130"/>
      <c r="E21" s="130"/>
      <c r="F21" s="133" t="s">
        <v>20</v>
      </c>
      <c r="G21" s="48">
        <f>SUM(G20)*0.38</f>
        <v>0</v>
      </c>
    </row>
    <row r="22" spans="1:7" s="7" customFormat="1" ht="9" customHeight="1">
      <c r="A22" s="132"/>
      <c r="B22" s="132"/>
      <c r="C22" s="132"/>
      <c r="D22" s="132"/>
      <c r="E22" s="132"/>
      <c r="F22" s="132"/>
      <c r="G22" s="132"/>
    </row>
    <row r="23" spans="6:7" s="7" customFormat="1" ht="22.5" customHeight="1">
      <c r="F23" s="39" t="s">
        <v>21</v>
      </c>
      <c r="G23" s="127">
        <f>SUM(G20:G21)</f>
        <v>0</v>
      </c>
    </row>
    <row r="24" spans="1:7" s="7" customFormat="1" ht="9" customHeight="1" thickBot="1">
      <c r="A24" s="132"/>
      <c r="B24" s="132"/>
      <c r="C24" s="132"/>
      <c r="D24" s="132"/>
      <c r="E24" s="132"/>
      <c r="F24" s="132"/>
      <c r="G24" s="132"/>
    </row>
    <row r="25" spans="1:7" s="7" customFormat="1" ht="19.5" customHeight="1" thickBot="1">
      <c r="A25" s="135" t="s">
        <v>23</v>
      </c>
      <c r="B25" s="136"/>
      <c r="C25" s="136"/>
      <c r="D25" s="136"/>
      <c r="E25" s="136"/>
      <c r="F25" s="136"/>
      <c r="G25" s="146" t="s">
        <v>17</v>
      </c>
    </row>
    <row r="26" spans="1:7" s="7" customFormat="1" ht="19.5" customHeight="1">
      <c r="A26" s="328"/>
      <c r="B26" s="329"/>
      <c r="C26" s="329"/>
      <c r="D26" s="329"/>
      <c r="E26" s="329"/>
      <c r="F26" s="330"/>
      <c r="G26" s="140"/>
    </row>
    <row r="27" spans="1:7" s="7" customFormat="1" ht="19.5" customHeight="1">
      <c r="A27" s="309"/>
      <c r="B27" s="310"/>
      <c r="C27" s="310"/>
      <c r="D27" s="310"/>
      <c r="E27" s="310"/>
      <c r="F27" s="324"/>
      <c r="G27" s="105"/>
    </row>
    <row r="28" spans="1:7" s="7" customFormat="1" ht="19.5" customHeight="1">
      <c r="A28" s="309"/>
      <c r="B28" s="310"/>
      <c r="C28" s="310"/>
      <c r="D28" s="310"/>
      <c r="E28" s="310"/>
      <c r="F28" s="324"/>
      <c r="G28" s="105"/>
    </row>
    <row r="29" spans="1:7" s="7" customFormat="1" ht="5.25" customHeight="1">
      <c r="A29" s="132"/>
      <c r="B29" s="132"/>
      <c r="C29" s="132"/>
      <c r="D29" s="132"/>
      <c r="E29" s="132"/>
      <c r="F29" s="132"/>
      <c r="G29" s="132"/>
    </row>
    <row r="30" spans="1:9" s="7" customFormat="1" ht="23.25" customHeight="1">
      <c r="A30" s="148" t="s">
        <v>35</v>
      </c>
      <c r="F30" s="39" t="s">
        <v>24</v>
      </c>
      <c r="G30" s="127">
        <f>(SUM(G26:G28))</f>
        <v>0</v>
      </c>
      <c r="I30" s="147"/>
    </row>
    <row r="31" spans="1:7" s="7" customFormat="1" ht="9.75" customHeight="1" thickBot="1">
      <c r="A31" s="132"/>
      <c r="B31" s="132"/>
      <c r="C31" s="132"/>
      <c r="D31" s="132"/>
      <c r="E31" s="132"/>
      <c r="F31" s="132"/>
      <c r="G31" s="132"/>
    </row>
    <row r="32" spans="1:7" s="7" customFormat="1" ht="22.5" customHeight="1" thickBot="1">
      <c r="A32" s="135" t="s">
        <v>25</v>
      </c>
      <c r="B32" s="136"/>
      <c r="C32" s="136"/>
      <c r="D32" s="136"/>
      <c r="E32" s="139" t="s">
        <v>26</v>
      </c>
      <c r="F32" s="139" t="s">
        <v>27</v>
      </c>
      <c r="G32" s="146" t="s">
        <v>17</v>
      </c>
    </row>
    <row r="33" spans="1:8" s="7" customFormat="1" ht="22.5" customHeight="1">
      <c r="A33" s="49" t="s">
        <v>174</v>
      </c>
      <c r="E33" s="137"/>
      <c r="F33" s="104">
        <v>0.485</v>
      </c>
      <c r="G33" s="138">
        <f>SUM(E33*F33)</f>
        <v>0</v>
      </c>
      <c r="H33" s="179"/>
    </row>
    <row r="34" s="7" customFormat="1" ht="22.5" customHeight="1">
      <c r="A34" s="155">
        <f>IF(G33&lt;=350,"","If the Transportation Cost over $350.00 requires review ODDS must review prior to CDDP Authorization")</f>
      </c>
    </row>
    <row r="35" spans="1:7" s="7" customFormat="1" ht="9" customHeight="1">
      <c r="A35" s="132"/>
      <c r="B35" s="132"/>
      <c r="C35" s="132"/>
      <c r="D35" s="132"/>
      <c r="E35" s="132"/>
      <c r="F35" s="132"/>
      <c r="G35" s="132"/>
    </row>
    <row r="36" spans="6:8" s="7" customFormat="1" ht="15.75">
      <c r="F36" s="39" t="s">
        <v>28</v>
      </c>
      <c r="G36" s="48">
        <f>SUM(G23,G30,G33)</f>
        <v>0</v>
      </c>
      <c r="H36" s="179"/>
    </row>
    <row r="37" spans="6:8" s="7" customFormat="1" ht="15.75">
      <c r="F37" s="39" t="s">
        <v>29</v>
      </c>
      <c r="G37" s="48">
        <f>SUM(G36)*0.12</f>
        <v>0</v>
      </c>
      <c r="H37" s="179"/>
    </row>
    <row r="38" spans="6:8" s="7" customFormat="1" ht="15.75">
      <c r="F38" s="39" t="s">
        <v>30</v>
      </c>
      <c r="G38" s="48">
        <f>SUM(G37+G36)*0.02</f>
        <v>0</v>
      </c>
      <c r="H38" s="179"/>
    </row>
    <row r="39" spans="5:7" s="7" customFormat="1" ht="16.5" thickBot="1">
      <c r="E39" s="319" t="s">
        <v>58</v>
      </c>
      <c r="F39" s="319"/>
      <c r="G39" s="134">
        <f>SUM(G36:G38)</f>
        <v>0</v>
      </c>
    </row>
    <row r="40" spans="1:9" s="7" customFormat="1" ht="18.75" thickBot="1">
      <c r="A40" s="135" t="s">
        <v>164</v>
      </c>
      <c r="B40" s="136"/>
      <c r="C40" s="136"/>
      <c r="D40" s="136"/>
      <c r="E40" s="139" t="s">
        <v>15</v>
      </c>
      <c r="F40" s="139" t="s">
        <v>16</v>
      </c>
      <c r="G40" s="146" t="s">
        <v>17</v>
      </c>
      <c r="I40" s="179"/>
    </row>
    <row r="41" spans="1:7" s="7" customFormat="1" ht="18">
      <c r="A41" s="328"/>
      <c r="B41" s="329"/>
      <c r="C41" s="329"/>
      <c r="D41" s="331"/>
      <c r="E41" s="156"/>
      <c r="F41" s="157"/>
      <c r="G41" s="158">
        <f>SUM(E41*F41)</f>
        <v>0</v>
      </c>
    </row>
    <row r="42" spans="1:7" s="7" customFormat="1" ht="18">
      <c r="A42" s="309"/>
      <c r="B42" s="310"/>
      <c r="C42" s="310"/>
      <c r="D42" s="311"/>
      <c r="E42" s="156"/>
      <c r="F42" s="159"/>
      <c r="G42" s="160">
        <f>SUM(E42*F42)</f>
        <v>0</v>
      </c>
    </row>
    <row r="43" spans="1:7" s="7" customFormat="1" ht="18">
      <c r="A43" s="309"/>
      <c r="B43" s="310"/>
      <c r="C43" s="310"/>
      <c r="D43" s="311"/>
      <c r="E43" s="156"/>
      <c r="F43" s="159"/>
      <c r="G43" s="160">
        <f>SUM(E43*F43)</f>
        <v>0</v>
      </c>
    </row>
    <row r="44" spans="1:7" s="7" customFormat="1" ht="9" customHeight="1">
      <c r="A44" s="132"/>
      <c r="B44" s="132"/>
      <c r="C44" s="132"/>
      <c r="D44" s="132"/>
      <c r="E44" s="132"/>
      <c r="F44" s="132"/>
      <c r="G44" s="132"/>
    </row>
    <row r="45" spans="6:7" s="7" customFormat="1" ht="15.75">
      <c r="F45" s="39" t="s">
        <v>22</v>
      </c>
      <c r="G45" s="127">
        <f>SUM(G41:G43)</f>
        <v>0</v>
      </c>
    </row>
    <row r="46" spans="1:7" s="7" customFormat="1" ht="9" customHeight="1" thickBot="1">
      <c r="A46" s="132"/>
      <c r="B46" s="132"/>
      <c r="C46" s="132"/>
      <c r="D46" s="132"/>
      <c r="E46" s="132"/>
      <c r="F46" s="132"/>
      <c r="G46" s="132"/>
    </row>
    <row r="47" spans="3:13" s="37" customFormat="1" ht="21.75" customHeight="1" thickBot="1">
      <c r="C47" s="82"/>
      <c r="F47" s="80" t="s">
        <v>189</v>
      </c>
      <c r="G47" s="181">
        <f>(G45+G39)</f>
        <v>0</v>
      </c>
      <c r="H47" s="272"/>
      <c r="I47" s="51"/>
      <c r="J47" s="175"/>
      <c r="K47"/>
      <c r="L47" s="175"/>
      <c r="M47" s="175"/>
    </row>
    <row r="48" spans="4:7" ht="24.75" customHeight="1" hidden="1" thickBot="1">
      <c r="D48" s="46" t="s">
        <v>62</v>
      </c>
      <c r="G48" s="52">
        <f>IF(AND(B8=B57,G49=0),G47/B59,IF(AND(B8=C57,G49=0),G47/C59,IF(AND(B8=D57,G49=0),G47/D59,IF(AND(B8=E57,G49=0),G47/E59,IF(AND(B8=F57,G49=0),G47/F59,)))))</f>
        <v>0</v>
      </c>
    </row>
    <row r="49" spans="1:11" s="37" customFormat="1" ht="24.75" customHeight="1" thickBot="1">
      <c r="A49" s="341" t="s">
        <v>114</v>
      </c>
      <c r="B49" s="341"/>
      <c r="C49" s="341"/>
      <c r="D49" s="339" t="s">
        <v>60</v>
      </c>
      <c r="E49" s="339"/>
      <c r="F49" s="340"/>
      <c r="G49" s="149">
        <f>IF(AND($B$8=$B$57,G47&gt;$B$58),B58,IF(AND($B$8=$C$57,G47&gt;$C$58),C58,IF(AND($B$8=$D$57,G47&gt;$D$58),D58,IF(AND($B$8=$E$57,G47&gt;$E$58),E58,IF(AND($B$8=$F$57,G47&gt;F58),F58,)))))</f>
        <v>0</v>
      </c>
      <c r="H49" s="150"/>
      <c r="I49" s="51"/>
      <c r="K49" s="181"/>
    </row>
    <row r="50" spans="6:7" ht="24" customHeight="1" thickBot="1">
      <c r="F50" s="80" t="s">
        <v>61</v>
      </c>
      <c r="G50" s="149">
        <f>IF(AND($B$8=$B$57,$G$47&gt;$B$58),B60,IF(AND($B$8=$C$57,$G$47&gt;$C$58),C60,IF(AND($B$8=$D$57,$G$47&gt;$D$58),D60,IF(AND($B$8=$E$57,$G$47&gt;$E$58),E60,IF(AND($B$8=$F$57,$G$47&gt;F58),F60,)))))</f>
        <v>0</v>
      </c>
    </row>
    <row r="51" spans="1:7" s="7" customFormat="1" ht="9" customHeight="1" thickBot="1">
      <c r="A51" s="132"/>
      <c r="B51" s="132"/>
      <c r="C51" s="132"/>
      <c r="D51" s="132"/>
      <c r="E51" s="132"/>
      <c r="F51" s="132"/>
      <c r="G51" s="132"/>
    </row>
    <row r="52" spans="4:11" s="37" customFormat="1" ht="18.75" thickBot="1">
      <c r="D52" s="46"/>
      <c r="F52" s="53" t="s">
        <v>63</v>
      </c>
      <c r="G52" s="151">
        <f>G48+G50</f>
        <v>0</v>
      </c>
      <c r="K52" s="180"/>
    </row>
    <row r="53" spans="1:8" s="7" customFormat="1" ht="11.25" customHeight="1">
      <c r="A53" s="54"/>
      <c r="B53" s="55"/>
      <c r="C53" s="41"/>
      <c r="D53" s="41"/>
      <c r="E53" s="41"/>
      <c r="F53" s="55"/>
      <c r="G53" s="41"/>
      <c r="H53" s="41"/>
    </row>
    <row r="54" spans="1:7" s="7" customFormat="1" ht="18">
      <c r="A54" s="342"/>
      <c r="B54" s="343"/>
      <c r="C54" s="343"/>
      <c r="D54" s="343"/>
      <c r="E54" s="46"/>
      <c r="F54" s="41"/>
      <c r="G54" s="41"/>
    </row>
    <row r="55" spans="1:7" s="7" customFormat="1" ht="18">
      <c r="A55" s="73" t="s">
        <v>175</v>
      </c>
      <c r="B55" s="46"/>
      <c r="C55" s="46"/>
      <c r="D55" s="46"/>
      <c r="E55" s="46"/>
      <c r="F55" s="54"/>
      <c r="G55" s="54"/>
    </row>
    <row r="56" spans="1:8" s="262" customFormat="1" ht="62.25" customHeight="1">
      <c r="A56" s="260"/>
      <c r="B56" s="260"/>
      <c r="C56" s="261"/>
      <c r="D56" s="338" t="str">
        <f>IF(G49&gt;0,"If Client Rate exceeds Maximum Rate Allowed and you wish to only accept the Client Rate you must request a rate exception. Please complete justification pages and exception section located in the justification tab."," ")</f>
        <v> </v>
      </c>
      <c r="E56" s="338"/>
      <c r="F56" s="338"/>
      <c r="G56" s="338"/>
      <c r="H56" s="260"/>
    </row>
    <row r="57" spans="1:8" s="244" customFormat="1" ht="18">
      <c r="A57" s="241" t="s">
        <v>59</v>
      </c>
      <c r="B57" s="242">
        <v>5</v>
      </c>
      <c r="C57" s="242">
        <v>4</v>
      </c>
      <c r="D57" s="242">
        <v>3</v>
      </c>
      <c r="E57" s="242">
        <v>2</v>
      </c>
      <c r="F57" s="242">
        <v>1</v>
      </c>
      <c r="G57" s="243"/>
      <c r="H57" s="243"/>
    </row>
    <row r="58" spans="1:8" s="265" customFormat="1" ht="15.75">
      <c r="A58" s="263" t="s">
        <v>55</v>
      </c>
      <c r="B58" s="245">
        <v>1832</v>
      </c>
      <c r="C58" s="245">
        <v>1465</v>
      </c>
      <c r="D58" s="245">
        <v>1104</v>
      </c>
      <c r="E58" s="245">
        <v>736</v>
      </c>
      <c r="F58" s="245">
        <v>368</v>
      </c>
      <c r="G58" s="264"/>
      <c r="H58" s="264"/>
    </row>
    <row r="59" spans="1:8" s="269" customFormat="1" ht="18">
      <c r="A59" s="266" t="s">
        <v>56</v>
      </c>
      <c r="B59" s="267">
        <v>18</v>
      </c>
      <c r="C59" s="267">
        <v>14</v>
      </c>
      <c r="D59" s="267">
        <v>12</v>
      </c>
      <c r="E59" s="267">
        <v>8</v>
      </c>
      <c r="F59" s="267">
        <v>4</v>
      </c>
      <c r="G59" s="268"/>
      <c r="H59" s="268"/>
    </row>
    <row r="60" spans="1:8" s="244" customFormat="1" ht="18">
      <c r="A60" s="241" t="s">
        <v>57</v>
      </c>
      <c r="B60" s="242">
        <v>102</v>
      </c>
      <c r="C60" s="246">
        <v>102</v>
      </c>
      <c r="D60" s="246">
        <v>92</v>
      </c>
      <c r="E60" s="246">
        <v>92</v>
      </c>
      <c r="F60" s="246">
        <v>92</v>
      </c>
      <c r="G60" s="247"/>
      <c r="H60" s="247"/>
    </row>
    <row r="61" spans="1:8" s="250" customFormat="1" ht="15">
      <c r="A61" s="249"/>
      <c r="B61" s="249"/>
      <c r="C61" s="249"/>
      <c r="D61" s="249"/>
      <c r="E61" s="249"/>
      <c r="F61" s="249"/>
      <c r="G61" s="249"/>
      <c r="H61" s="249"/>
    </row>
    <row r="62" spans="1:8" s="250" customFormat="1" ht="15.75">
      <c r="A62" s="249"/>
      <c r="B62" s="252"/>
      <c r="C62" s="251"/>
      <c r="D62" s="251"/>
      <c r="E62" s="251"/>
      <c r="F62" s="252"/>
      <c r="G62" s="251"/>
      <c r="H62" s="251"/>
    </row>
    <row r="63" spans="1:8" s="250" customFormat="1" ht="15">
      <c r="A63" s="249"/>
      <c r="B63" s="249"/>
      <c r="C63" s="249"/>
      <c r="D63" s="249"/>
      <c r="E63" s="249"/>
      <c r="F63" s="249"/>
      <c r="G63" s="249"/>
      <c r="H63" s="249"/>
    </row>
    <row r="64" spans="1:8" s="250" customFormat="1" ht="15">
      <c r="A64" s="253"/>
      <c r="B64" s="249"/>
      <c r="C64" s="249"/>
      <c r="D64" s="249"/>
      <c r="E64" s="249"/>
      <c r="F64" s="249"/>
      <c r="G64" s="249"/>
      <c r="H64" s="249"/>
    </row>
    <row r="65" spans="1:8" s="250" customFormat="1" ht="15">
      <c r="A65" s="249"/>
      <c r="B65" s="249"/>
      <c r="C65" s="249"/>
      <c r="D65" s="249"/>
      <c r="E65" s="249"/>
      <c r="F65" s="249"/>
      <c r="G65" s="249"/>
      <c r="H65" s="249"/>
    </row>
    <row r="66" spans="1:8" s="256" customFormat="1" ht="18">
      <c r="A66" s="253"/>
      <c r="B66" s="248"/>
      <c r="C66" s="248"/>
      <c r="D66" s="248"/>
      <c r="E66" s="248"/>
      <c r="F66" s="248"/>
      <c r="G66" s="254"/>
      <c r="H66" s="255"/>
    </row>
    <row r="67" spans="1:8" s="250" customFormat="1" ht="15">
      <c r="A67" s="249"/>
      <c r="B67" s="249"/>
      <c r="C67" s="249"/>
      <c r="D67" s="249"/>
      <c r="E67" s="249"/>
      <c r="F67" s="249"/>
      <c r="G67" s="249"/>
      <c r="H67" s="249"/>
    </row>
    <row r="68" spans="1:8" s="259" customFormat="1" ht="18">
      <c r="A68" s="257"/>
      <c r="B68" s="258"/>
      <c r="C68" s="258"/>
      <c r="D68" s="258"/>
      <c r="E68" s="258"/>
      <c r="F68" s="258"/>
      <c r="G68" s="258"/>
      <c r="H68" s="258"/>
    </row>
    <row r="69" spans="1:8" s="259" customFormat="1" ht="15">
      <c r="A69" s="258"/>
      <c r="B69" s="258"/>
      <c r="C69" s="258"/>
      <c r="D69" s="258"/>
      <c r="E69" s="258"/>
      <c r="F69" s="258"/>
      <c r="G69" s="258"/>
      <c r="H69" s="258"/>
    </row>
    <row r="70" spans="1:8" s="37" customFormat="1" ht="18">
      <c r="A70" s="56"/>
      <c r="B70" s="56"/>
      <c r="C70" s="56"/>
      <c r="D70" s="56"/>
      <c r="E70" s="56"/>
      <c r="F70" s="56"/>
      <c r="G70" s="57"/>
      <c r="H70" s="58"/>
    </row>
    <row r="71" spans="1:8" s="50" customFormat="1" ht="15">
      <c r="A71" s="182"/>
      <c r="B71" s="182"/>
      <c r="C71" s="182"/>
      <c r="D71" s="182"/>
      <c r="E71" s="59"/>
      <c r="F71" s="59"/>
      <c r="G71" s="182"/>
      <c r="H71" s="182"/>
    </row>
    <row r="72" s="50" customFormat="1" ht="15">
      <c r="F72" s="183"/>
    </row>
    <row r="73" s="50" customFormat="1" ht="15"/>
    <row r="74" s="50" customFormat="1" ht="15"/>
    <row r="75" s="50" customFormat="1" ht="15"/>
    <row r="76" s="50" customFormat="1" ht="15"/>
    <row r="77" s="50" customFormat="1" ht="15"/>
    <row r="78" s="50" customFormat="1" ht="15"/>
    <row r="79" s="50" customFormat="1" ht="15"/>
    <row r="80" s="50" customFormat="1" ht="15"/>
    <row r="81" s="50" customFormat="1" ht="15"/>
    <row r="82" s="50" customFormat="1" ht="15"/>
    <row r="83" s="50" customFormat="1" ht="15"/>
    <row r="84" s="50" customFormat="1" ht="15"/>
    <row r="85" s="50" customFormat="1" ht="15"/>
    <row r="86" s="50"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sheetData>
  <sheetProtection password="D7A7" sheet="1" selectLockedCells="1"/>
  <mergeCells count="20">
    <mergeCell ref="D56:G56"/>
    <mergeCell ref="D49:F49"/>
    <mergeCell ref="A49:C49"/>
    <mergeCell ref="A28:F28"/>
    <mergeCell ref="E39:F39"/>
    <mergeCell ref="A54:D54"/>
    <mergeCell ref="A26:F26"/>
    <mergeCell ref="A43:D43"/>
    <mergeCell ref="A41:D41"/>
    <mergeCell ref="E17:G18"/>
    <mergeCell ref="A42:D42"/>
    <mergeCell ref="H7:I7"/>
    <mergeCell ref="C3:D3"/>
    <mergeCell ref="C5:E5"/>
    <mergeCell ref="A5:B5"/>
    <mergeCell ref="A7:B7"/>
    <mergeCell ref="C7:E7"/>
    <mergeCell ref="A3:B3"/>
    <mergeCell ref="A27:F27"/>
    <mergeCell ref="A16:D16"/>
  </mergeCells>
  <dataValidations count="6">
    <dataValidation type="list" operator="equal" allowBlank="1" showInputMessage="1" showErrorMessage="1" sqref="I8">
      <formula1>$K$13:$K$15</formula1>
    </dataValidation>
    <dataValidation type="list" allowBlank="1" showInputMessage="1" showErrorMessage="1" sqref="I9:I14 D17:D18">
      <formula1>$K$8:$K$9</formula1>
    </dataValidation>
    <dataValidation type="date" allowBlank="1" showInputMessage="1" showErrorMessage="1" errorTitle="Date Field" error="Must be MM/DD/YYYY" sqref="G7 C3:D3">
      <formula1>41456</formula1>
      <formula2>2958465</formula2>
    </dataValidation>
    <dataValidation type="whole" allowBlank="1" showInputMessage="1" showErrorMessage="1" errorTitle="Days Per Week" error="Max days per week is 5" sqref="B8">
      <formula1>1</formula1>
      <formula2>5</formula2>
    </dataValidation>
    <dataValidation type="whole" allowBlank="1" showInputMessage="1" showErrorMessage="1" errorTitle="Hours Per Week/ Staffing Ratio" error="Must be 25 hours or less total hours per week" sqref="D9:D11 F9:F11">
      <formula1>0</formula1>
      <formula2>25</formula2>
    </dataValidation>
    <dataValidation type="decimal" allowBlank="1" showInputMessage="1" showErrorMessage="1" errorTitle="Hours Per Week/ Staffing Ratio" error="Must be 25 hours or less total hours per week" sqref="B9:B11">
      <formula1>0</formula1>
      <formula2>25</formula2>
    </dataValidation>
  </dataValidations>
  <printOptions/>
  <pageMargins left="0.25" right="0.25" top="0.75" bottom="0.75" header="0.3" footer="0.3"/>
  <pageSetup horizontalDpi="600" verticalDpi="600" orientation="landscape" scale="86" r:id="rId1"/>
  <headerFooter alignWithMargins="0">
    <oddFooter>&amp;CUpdated 6/20/2014</oddFooter>
  </headerFooter>
  <rowBreaks count="1" manualBreakCount="1">
    <brk id="30" max="255" man="1"/>
  </rowBreaks>
</worksheet>
</file>

<file path=xl/worksheets/sheet4.xml><?xml version="1.0" encoding="utf-8"?>
<worksheet xmlns="http://schemas.openxmlformats.org/spreadsheetml/2006/main" xmlns:r="http://schemas.openxmlformats.org/officeDocument/2006/relationships">
  <dimension ref="A1:P28"/>
  <sheetViews>
    <sheetView zoomScalePageLayoutView="0" workbookViewId="0" topLeftCell="A1">
      <selection activeCell="B5" sqref="B5:C5"/>
    </sheetView>
  </sheetViews>
  <sheetFormatPr defaultColWidth="8.72265625" defaultRowHeight="18"/>
  <cols>
    <col min="1" max="1" width="8.72265625" style="46" customWidth="1"/>
    <col min="2" max="2" width="13.8125" style="46" customWidth="1"/>
    <col min="3" max="3" width="8.72265625" style="46" customWidth="1"/>
    <col min="4" max="5" width="9.8125" style="46" customWidth="1"/>
    <col min="6" max="6" width="15.72265625" style="46" customWidth="1"/>
    <col min="7" max="7" width="0.63671875" style="0" customWidth="1"/>
    <col min="9" max="9" width="8.72265625" style="34" customWidth="1"/>
    <col min="10" max="10" width="0" style="0" hidden="1" customWidth="1"/>
    <col min="11" max="11" width="0" style="14" hidden="1" customWidth="1"/>
    <col min="12" max="14" width="0" style="0" hidden="1" customWidth="1"/>
  </cols>
  <sheetData>
    <row r="1" spans="1:14" ht="18.75">
      <c r="A1" s="154" t="s">
        <v>203</v>
      </c>
      <c r="C1" s="70"/>
      <c r="D1" s="71"/>
      <c r="E1" s="70"/>
      <c r="F1" s="70"/>
      <c r="G1" s="70"/>
      <c r="H1" s="13"/>
      <c r="I1" s="125">
        <v>676.8</v>
      </c>
      <c r="J1" s="123">
        <v>20</v>
      </c>
      <c r="K1" s="124">
        <f>I1/14</f>
        <v>48.34285714285714</v>
      </c>
      <c r="L1" s="125"/>
      <c r="M1" s="126"/>
      <c r="N1" s="126"/>
    </row>
    <row r="2" spans="1:14" ht="8.25" customHeight="1">
      <c r="A2" s="154"/>
      <c r="C2" s="70"/>
      <c r="D2" s="71"/>
      <c r="E2" s="70"/>
      <c r="F2" s="70"/>
      <c r="G2" s="70"/>
      <c r="H2" s="13"/>
      <c r="I2" s="125"/>
      <c r="J2" s="123"/>
      <c r="K2" s="124"/>
      <c r="L2" s="125"/>
      <c r="M2" s="126"/>
      <c r="N2" s="126"/>
    </row>
    <row r="3" spans="1:14" ht="18.75" thickBot="1">
      <c r="A3" s="67"/>
      <c r="C3" s="65" t="s">
        <v>202</v>
      </c>
      <c r="G3" s="46"/>
      <c r="H3" s="13"/>
      <c r="I3" s="125">
        <v>507.6</v>
      </c>
      <c r="J3" s="123">
        <v>15</v>
      </c>
      <c r="K3" s="124">
        <f>I3/12</f>
        <v>42.300000000000004</v>
      </c>
      <c r="L3" s="125"/>
      <c r="M3" s="126"/>
      <c r="N3" s="126"/>
    </row>
    <row r="4" spans="1:14" ht="19.5" thickBot="1">
      <c r="A4" s="72" t="s">
        <v>37</v>
      </c>
      <c r="B4" s="347"/>
      <c r="C4" s="348"/>
      <c r="D4" s="72" t="s">
        <v>64</v>
      </c>
      <c r="E4" s="347"/>
      <c r="F4" s="348"/>
      <c r="G4" s="46"/>
      <c r="H4" s="13"/>
      <c r="I4" s="125">
        <v>338.4</v>
      </c>
      <c r="J4" s="123">
        <v>10</v>
      </c>
      <c r="K4" s="124">
        <f>I4/8</f>
        <v>42.3</v>
      </c>
      <c r="L4" s="125"/>
      <c r="M4" s="126"/>
      <c r="N4" s="126"/>
    </row>
    <row r="5" spans="1:14" ht="19.5" thickBot="1">
      <c r="A5" s="72" t="s">
        <v>66</v>
      </c>
      <c r="B5" s="349"/>
      <c r="C5" s="350"/>
      <c r="D5" s="72" t="s">
        <v>65</v>
      </c>
      <c r="E5" s="351"/>
      <c r="F5" s="350"/>
      <c r="G5" s="46"/>
      <c r="H5" s="13"/>
      <c r="I5" s="125">
        <v>169.2</v>
      </c>
      <c r="J5" s="123">
        <v>5</v>
      </c>
      <c r="K5" s="124">
        <f>I5/4</f>
        <v>42.3</v>
      </c>
      <c r="L5" s="125"/>
      <c r="M5" s="126"/>
      <c r="N5" s="126"/>
    </row>
    <row r="6" spans="1:16" ht="9.75" customHeight="1" thickBot="1">
      <c r="A6" s="67"/>
      <c r="G6" s="68"/>
      <c r="H6" s="13"/>
      <c r="I6" s="29" t="s">
        <v>59</v>
      </c>
      <c r="J6" s="83">
        <v>5</v>
      </c>
      <c r="K6" s="83">
        <v>4</v>
      </c>
      <c r="L6" s="83">
        <v>3</v>
      </c>
      <c r="M6" s="83">
        <v>2</v>
      </c>
      <c r="N6" s="83">
        <v>1</v>
      </c>
      <c r="O6" s="54"/>
      <c r="P6" s="84"/>
    </row>
    <row r="7" spans="1:16" ht="18.75" thickBot="1">
      <c r="A7" s="73" t="s">
        <v>40</v>
      </c>
      <c r="C7" s="165"/>
      <c r="E7" s="73" t="s">
        <v>45</v>
      </c>
      <c r="F7" s="165"/>
      <c r="G7" s="46"/>
      <c r="H7" s="13"/>
      <c r="I7" s="29" t="s">
        <v>55</v>
      </c>
      <c r="J7" s="85">
        <v>1728</v>
      </c>
      <c r="K7" s="85">
        <v>1382</v>
      </c>
      <c r="L7" s="85">
        <v>1037</v>
      </c>
      <c r="M7" s="85">
        <v>691</v>
      </c>
      <c r="N7" s="85">
        <v>346</v>
      </c>
      <c r="O7" s="54"/>
      <c r="P7" s="84"/>
    </row>
    <row r="8" spans="1:16" ht="18.75" thickBot="1">
      <c r="A8" s="73" t="s">
        <v>39</v>
      </c>
      <c r="C8" s="166"/>
      <c r="E8" s="73" t="s">
        <v>44</v>
      </c>
      <c r="F8" s="167">
        <f>IF(AND(F7=J6),C8/J8,IF(AND(F7=K6),C8/K8,IF(AND(F7=L6),C8/L8,IF(AND(F7=M6),C8/M8,IF(AND(F7=N6),C8/N8,)))))</f>
        <v>0</v>
      </c>
      <c r="G8" s="46"/>
      <c r="H8" s="13"/>
      <c r="I8" s="30" t="s">
        <v>56</v>
      </c>
      <c r="J8" s="83">
        <v>18</v>
      </c>
      <c r="K8" s="83">
        <v>14</v>
      </c>
      <c r="L8" s="83">
        <v>12</v>
      </c>
      <c r="M8" s="83">
        <v>8</v>
      </c>
      <c r="N8" s="83">
        <v>4</v>
      </c>
      <c r="O8" s="54"/>
      <c r="P8" s="84"/>
    </row>
    <row r="9" spans="1:16" ht="18">
      <c r="A9" s="67" t="s">
        <v>107</v>
      </c>
      <c r="G9" s="46"/>
      <c r="H9" s="13"/>
      <c r="I9" s="29" t="s">
        <v>57</v>
      </c>
      <c r="J9" s="83">
        <v>96</v>
      </c>
      <c r="K9" s="86">
        <v>96</v>
      </c>
      <c r="L9" s="86">
        <v>86.5</v>
      </c>
      <c r="M9" s="86">
        <v>86.5</v>
      </c>
      <c r="N9" s="86">
        <v>86.5</v>
      </c>
      <c r="O9" s="41"/>
      <c r="P9" s="84"/>
    </row>
    <row r="10" spans="1:16" ht="18">
      <c r="A10" s="67" t="s">
        <v>106</v>
      </c>
      <c r="G10" s="46"/>
      <c r="I10" s="31"/>
      <c r="J10" s="87"/>
      <c r="K10" s="87"/>
      <c r="L10" s="87"/>
      <c r="M10" s="87"/>
      <c r="N10" s="87"/>
      <c r="O10" s="54"/>
      <c r="P10" s="84"/>
    </row>
    <row r="11" spans="1:16" ht="22.5" customHeight="1">
      <c r="A11" s="72" t="s">
        <v>38</v>
      </c>
      <c r="G11" s="46"/>
      <c r="I11" s="152"/>
      <c r="J11" s="55"/>
      <c r="K11" s="41"/>
      <c r="L11" s="41"/>
      <c r="M11" s="41"/>
      <c r="N11" s="55"/>
      <c r="O11" s="41"/>
      <c r="P11" s="84"/>
    </row>
    <row r="12" spans="1:16" ht="18">
      <c r="A12" s="73" t="s">
        <v>110</v>
      </c>
      <c r="G12" s="46"/>
      <c r="I12" s="152"/>
      <c r="J12" s="54"/>
      <c r="K12" s="54"/>
      <c r="L12" s="54"/>
      <c r="M12" s="54"/>
      <c r="N12" s="54"/>
      <c r="O12" s="54"/>
      <c r="P12" s="84"/>
    </row>
    <row r="13" spans="1:15" ht="18">
      <c r="A13" s="67" t="s">
        <v>109</v>
      </c>
      <c r="G13" s="46"/>
      <c r="I13" s="153"/>
      <c r="J13" s="54"/>
      <c r="K13" s="54"/>
      <c r="L13" s="54"/>
      <c r="M13" s="54"/>
      <c r="N13" s="54"/>
      <c r="O13" s="54"/>
    </row>
    <row r="14" spans="1:7" ht="18">
      <c r="A14" s="67" t="s">
        <v>108</v>
      </c>
      <c r="G14" s="46"/>
    </row>
    <row r="15" spans="1:7" ht="22.5" customHeight="1">
      <c r="A15" s="73" t="s">
        <v>67</v>
      </c>
      <c r="G15" s="46"/>
    </row>
    <row r="16" spans="1:7" ht="21.75" customHeight="1">
      <c r="A16" s="73" t="s">
        <v>179</v>
      </c>
      <c r="F16" s="52"/>
      <c r="G16" s="46"/>
    </row>
    <row r="17" spans="1:7" ht="36.75" customHeight="1">
      <c r="A17" s="352" t="s">
        <v>120</v>
      </c>
      <c r="B17" s="353"/>
      <c r="C17" s="353"/>
      <c r="D17" s="353"/>
      <c r="E17" s="353"/>
      <c r="G17" s="46"/>
    </row>
    <row r="18" spans="1:7" ht="10.5" customHeight="1">
      <c r="A18" s="346" t="s">
        <v>68</v>
      </c>
      <c r="B18" s="346"/>
      <c r="C18" s="346"/>
      <c r="D18" s="346"/>
      <c r="E18" s="346"/>
      <c r="F18" s="346"/>
      <c r="G18" s="46"/>
    </row>
    <row r="19" spans="1:7" ht="11.25" customHeight="1">
      <c r="A19" s="346"/>
      <c r="B19" s="346"/>
      <c r="C19" s="346"/>
      <c r="D19" s="346"/>
      <c r="E19" s="346"/>
      <c r="F19" s="346"/>
      <c r="G19" s="46"/>
    </row>
    <row r="20" spans="1:7" ht="27" customHeight="1">
      <c r="A20" s="344"/>
      <c r="B20" s="345"/>
      <c r="C20" s="345"/>
      <c r="D20" s="345"/>
      <c r="F20" s="163"/>
      <c r="G20" s="75"/>
    </row>
    <row r="21" spans="1:7" ht="18">
      <c r="A21" s="67" t="s">
        <v>134</v>
      </c>
      <c r="F21" s="67" t="s">
        <v>43</v>
      </c>
      <c r="G21" s="75"/>
    </row>
    <row r="22" spans="1:11" ht="25.5" customHeight="1">
      <c r="A22" s="344"/>
      <c r="B22" s="345"/>
      <c r="C22" s="345"/>
      <c r="D22" s="345"/>
      <c r="F22" s="75"/>
      <c r="H22" s="34"/>
      <c r="I22"/>
      <c r="J22" s="14"/>
      <c r="K22"/>
    </row>
    <row r="23" spans="1:11" ht="18">
      <c r="A23" s="67" t="s">
        <v>177</v>
      </c>
      <c r="G23" s="8"/>
      <c r="H23" s="34"/>
      <c r="I23"/>
      <c r="J23" s="14"/>
      <c r="K23"/>
    </row>
    <row r="24" spans="1:7" ht="9.75" customHeight="1">
      <c r="A24" s="67"/>
      <c r="G24" s="76"/>
    </row>
    <row r="25" spans="1:7" ht="26.25" customHeight="1">
      <c r="A25" s="344"/>
      <c r="B25" s="345"/>
      <c r="C25" s="345"/>
      <c r="D25" s="345"/>
      <c r="F25" s="163"/>
      <c r="G25" s="75"/>
    </row>
    <row r="26" spans="1:8" ht="18">
      <c r="A26" s="67" t="s">
        <v>133</v>
      </c>
      <c r="F26" s="67" t="s">
        <v>43</v>
      </c>
      <c r="G26" s="46"/>
      <c r="H26" s="8"/>
    </row>
    <row r="27" spans="1:11" ht="26.25" customHeight="1">
      <c r="A27" s="342"/>
      <c r="B27" s="343"/>
      <c r="C27" s="343"/>
      <c r="D27" s="343"/>
      <c r="F27" s="75"/>
      <c r="H27" s="34"/>
      <c r="I27"/>
      <c r="J27" s="14"/>
      <c r="K27"/>
    </row>
    <row r="28" spans="1:11" ht="18">
      <c r="A28" s="67" t="s">
        <v>178</v>
      </c>
      <c r="G28" s="8"/>
      <c r="H28" s="34"/>
      <c r="I28"/>
      <c r="J28" s="14"/>
      <c r="K28"/>
    </row>
  </sheetData>
  <sheetProtection password="D7A7" sheet="1" objects="1" scenarios="1" selectLockedCells="1"/>
  <mergeCells count="10">
    <mergeCell ref="A17:E17"/>
    <mergeCell ref="A25:D25"/>
    <mergeCell ref="E4:F4"/>
    <mergeCell ref="B4:C4"/>
    <mergeCell ref="B5:C5"/>
    <mergeCell ref="E5:F5"/>
    <mergeCell ref="A27:D27"/>
    <mergeCell ref="A20:D20"/>
    <mergeCell ref="A22:D22"/>
    <mergeCell ref="A18:F19"/>
  </mergeCells>
  <dataValidations count="3">
    <dataValidation type="date" allowBlank="1" showInputMessage="1" showErrorMessage="1" errorTitle="Date Field" error="Date format MM/DD/YYYY" sqref="F20 F25">
      <formula1>41456</formula1>
      <formula2>2958465</formula2>
    </dataValidation>
    <dataValidation type="date" allowBlank="1" showInputMessage="1" showErrorMessage="1" sqref="E5:F5">
      <formula1>41456</formula1>
      <formula2>2958465</formula2>
    </dataValidation>
    <dataValidation type="whole" allowBlank="1" showInputMessage="1" showErrorMessage="1" errorTitle="Max Days Per Week" error="The max days per week per provider is 5. " sqref="F7">
      <formula1>1</formula1>
      <formula2>5</formula2>
    </dataValidation>
  </dataValidations>
  <printOptions/>
  <pageMargins left="0.3" right="0.25" top="1" bottom="1" header="0.5" footer="0.5"/>
  <pageSetup horizontalDpi="600" verticalDpi="600" orientation="portrait" scale="86" r:id="rId1"/>
  <headerFooter alignWithMargins="0">
    <oddFooter>&amp;RUpdated 4/10/2014</oddFooter>
  </headerFooter>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C11" sqref="C11"/>
    </sheetView>
  </sheetViews>
  <sheetFormatPr defaultColWidth="8.72265625" defaultRowHeight="18"/>
  <cols>
    <col min="1" max="1" width="8.72265625" style="46" customWidth="1"/>
    <col min="2" max="2" width="14.2734375" style="46" customWidth="1"/>
    <col min="3" max="3" width="10.453125" style="46" customWidth="1"/>
    <col min="4" max="4" width="8.72265625" style="46" customWidth="1"/>
    <col min="5" max="5" width="10.54296875" style="46" customWidth="1"/>
    <col min="6" max="6" width="13.36328125" style="46" customWidth="1"/>
    <col min="7" max="7" width="1.09375" style="46" customWidth="1"/>
    <col min="8" max="10" width="8.72265625" style="46" customWidth="1"/>
    <col min="11" max="11" width="8.72265625" style="74" customWidth="1"/>
    <col min="12" max="16384" width="8.72265625" style="46" customWidth="1"/>
  </cols>
  <sheetData>
    <row r="1" spans="1:11" ht="10.5" customHeight="1">
      <c r="A1" s="67"/>
      <c r="H1" s="68"/>
      <c r="I1" s="34">
        <v>846</v>
      </c>
      <c r="J1" s="34">
        <v>25</v>
      </c>
      <c r="K1" s="35">
        <f>I1/18</f>
        <v>47</v>
      </c>
    </row>
    <row r="2" spans="1:11" ht="18.75">
      <c r="A2" s="70"/>
      <c r="C2" s="70"/>
      <c r="D2" s="71" t="s">
        <v>176</v>
      </c>
      <c r="E2" s="70"/>
      <c r="F2" s="70"/>
      <c r="G2" s="70"/>
      <c r="H2" s="68"/>
      <c r="I2" s="34">
        <v>676.8</v>
      </c>
      <c r="J2" s="34">
        <v>20</v>
      </c>
      <c r="K2" s="35">
        <f>I2/14</f>
        <v>48.34285714285714</v>
      </c>
    </row>
    <row r="3" spans="1:11" ht="18.75" thickBot="1">
      <c r="A3" s="67"/>
      <c r="C3" s="65"/>
      <c r="H3" s="68"/>
      <c r="I3" s="34">
        <v>507.6</v>
      </c>
      <c r="J3" s="34">
        <v>15</v>
      </c>
      <c r="K3" s="35">
        <f>I3/12</f>
        <v>42.300000000000004</v>
      </c>
    </row>
    <row r="4" spans="1:11" ht="19.5" thickBot="1">
      <c r="A4" s="72" t="s">
        <v>37</v>
      </c>
      <c r="B4" s="354"/>
      <c r="C4" s="355"/>
      <c r="D4" s="72" t="s">
        <v>64</v>
      </c>
      <c r="E4" s="354"/>
      <c r="F4" s="355"/>
      <c r="H4" s="68"/>
      <c r="I4" s="34">
        <v>338.4</v>
      </c>
      <c r="J4" s="34">
        <v>10</v>
      </c>
      <c r="K4" s="35">
        <f>I4/8</f>
        <v>42.3</v>
      </c>
    </row>
    <row r="5" spans="1:11" ht="19.5" thickBot="1">
      <c r="A5" s="72" t="s">
        <v>66</v>
      </c>
      <c r="B5" s="356"/>
      <c r="C5" s="357"/>
      <c r="D5" s="72" t="s">
        <v>65</v>
      </c>
      <c r="E5" s="351"/>
      <c r="F5" s="350"/>
      <c r="H5" s="68"/>
      <c r="I5" s="34">
        <v>169.2</v>
      </c>
      <c r="J5" s="34">
        <v>5</v>
      </c>
      <c r="K5" s="35">
        <f>I5/4</f>
        <v>42.3</v>
      </c>
    </row>
    <row r="6" spans="1:11" ht="18.75" thickBot="1">
      <c r="A6" s="67"/>
      <c r="G6" s="68"/>
      <c r="H6" s="68"/>
      <c r="I6" s="68"/>
      <c r="J6" s="68"/>
      <c r="K6" s="69"/>
    </row>
    <row r="7" spans="1:11" ht="18.75" thickBot="1">
      <c r="A7" s="73" t="s">
        <v>40</v>
      </c>
      <c r="C7" s="168"/>
      <c r="E7" s="73" t="s">
        <v>45</v>
      </c>
      <c r="F7" s="169"/>
      <c r="H7" s="68"/>
      <c r="I7" s="68"/>
      <c r="J7" s="68"/>
      <c r="K7" s="69"/>
    </row>
    <row r="8" spans="1:11" ht="18.75" thickBot="1">
      <c r="A8" s="73" t="s">
        <v>39</v>
      </c>
      <c r="C8" s="240">
        <v>0</v>
      </c>
      <c r="E8" s="73" t="s">
        <v>44</v>
      </c>
      <c r="F8" s="239">
        <v>0</v>
      </c>
      <c r="H8" s="68"/>
      <c r="I8" s="68"/>
      <c r="J8" s="68"/>
      <c r="K8" s="69"/>
    </row>
    <row r="9" spans="1:10" ht="18">
      <c r="A9" s="67" t="s">
        <v>41</v>
      </c>
      <c r="H9" s="68"/>
      <c r="I9" s="68"/>
      <c r="J9" s="68"/>
    </row>
    <row r="10" ht="18.75" thickBot="1">
      <c r="A10" s="67" t="s">
        <v>42</v>
      </c>
    </row>
    <row r="11" spans="1:11" ht="24" customHeight="1" thickBot="1">
      <c r="A11" s="73" t="s">
        <v>121</v>
      </c>
      <c r="C11" s="240">
        <v>0</v>
      </c>
      <c r="E11" s="68"/>
      <c r="F11" s="68"/>
      <c r="G11" s="68"/>
      <c r="H11" s="69"/>
      <c r="K11" s="46"/>
    </row>
    <row r="12" ht="36" customHeight="1">
      <c r="A12" s="72" t="s">
        <v>38</v>
      </c>
    </row>
    <row r="13" spans="1:5" ht="18">
      <c r="A13" s="358" t="s">
        <v>169</v>
      </c>
      <c r="B13" s="353"/>
      <c r="C13" s="353"/>
      <c r="D13" s="353"/>
      <c r="E13" s="353"/>
    </row>
    <row r="14" spans="1:5" ht="30.75" customHeight="1">
      <c r="A14" s="352" t="s">
        <v>168</v>
      </c>
      <c r="B14" s="353"/>
      <c r="C14" s="353"/>
      <c r="D14" s="353"/>
      <c r="E14" s="353"/>
    </row>
    <row r="15" spans="1:5" ht="18">
      <c r="A15" s="358" t="s">
        <v>170</v>
      </c>
      <c r="B15" s="353"/>
      <c r="C15" s="353"/>
      <c r="D15" s="353"/>
      <c r="E15" s="353"/>
    </row>
    <row r="16" spans="1:5" ht="32.25" customHeight="1">
      <c r="A16" s="352" t="s">
        <v>171</v>
      </c>
      <c r="B16" s="353"/>
      <c r="C16" s="353"/>
      <c r="D16" s="353"/>
      <c r="E16" s="353"/>
    </row>
    <row r="17" spans="1:3" ht="19.5" customHeight="1">
      <c r="A17" s="73" t="s">
        <v>122</v>
      </c>
      <c r="C17" s="67"/>
    </row>
    <row r="18" spans="1:5" ht="31.5" customHeight="1">
      <c r="A18" s="352" t="s">
        <v>123</v>
      </c>
      <c r="B18" s="353"/>
      <c r="C18" s="353"/>
      <c r="D18" s="353"/>
      <c r="E18" s="353"/>
    </row>
    <row r="19" ht="19.5" customHeight="1">
      <c r="A19" s="67"/>
    </row>
    <row r="20" ht="19.5" customHeight="1">
      <c r="A20" s="73" t="s">
        <v>112</v>
      </c>
    </row>
    <row r="21" ht="19.5" customHeight="1">
      <c r="A21" s="73" t="s">
        <v>111</v>
      </c>
    </row>
    <row r="22" spans="1:7" ht="18">
      <c r="A22" s="342"/>
      <c r="B22" s="343"/>
      <c r="C22" s="343"/>
      <c r="D22" s="343"/>
      <c r="F22" s="163"/>
      <c r="G22" s="75"/>
    </row>
    <row r="23" spans="1:7" ht="18">
      <c r="A23" s="67" t="s">
        <v>134</v>
      </c>
      <c r="F23" s="67" t="s">
        <v>43</v>
      </c>
      <c r="G23" s="75"/>
    </row>
    <row r="24" spans="1:11" ht="25.5" customHeight="1">
      <c r="A24" s="344"/>
      <c r="B24" s="345"/>
      <c r="C24" s="345"/>
      <c r="D24" s="345"/>
      <c r="F24" s="75"/>
      <c r="J24" s="74"/>
      <c r="K24" s="46"/>
    </row>
    <row r="25" spans="1:11" ht="18">
      <c r="A25" s="161" t="s">
        <v>180</v>
      </c>
      <c r="B25" s="162"/>
      <c r="C25" s="162"/>
      <c r="D25" s="162"/>
      <c r="G25" s="67"/>
      <c r="J25" s="74"/>
      <c r="K25" s="46"/>
    </row>
    <row r="26" spans="1:7" ht="18">
      <c r="A26" s="161"/>
      <c r="B26" s="162"/>
      <c r="C26" s="162"/>
      <c r="D26" s="162"/>
      <c r="G26" s="76"/>
    </row>
    <row r="27" spans="1:7" ht="18">
      <c r="A27" s="344"/>
      <c r="B27" s="345"/>
      <c r="C27" s="345"/>
      <c r="D27" s="345"/>
      <c r="F27" s="163"/>
      <c r="G27" s="75"/>
    </row>
    <row r="28" spans="1:7" ht="18">
      <c r="A28" s="161" t="s">
        <v>133</v>
      </c>
      <c r="B28" s="162"/>
      <c r="C28" s="162"/>
      <c r="D28" s="162"/>
      <c r="F28" s="67" t="s">
        <v>43</v>
      </c>
      <c r="G28" s="75"/>
    </row>
    <row r="29" spans="1:11" ht="25.5" customHeight="1">
      <c r="A29" s="344"/>
      <c r="B29" s="345"/>
      <c r="C29" s="345"/>
      <c r="D29" s="345"/>
      <c r="F29" s="75"/>
      <c r="J29" s="74"/>
      <c r="K29" s="46"/>
    </row>
    <row r="30" spans="1:11" ht="18">
      <c r="A30" s="67" t="s">
        <v>181</v>
      </c>
      <c r="G30" s="67"/>
      <c r="J30" s="74"/>
      <c r="K30" s="46"/>
    </row>
  </sheetData>
  <sheetProtection password="D7A7" sheet="1" objects="1" scenarios="1" selectLockedCells="1"/>
  <mergeCells count="13">
    <mergeCell ref="B4:C4"/>
    <mergeCell ref="B5:C5"/>
    <mergeCell ref="A18:E18"/>
    <mergeCell ref="A15:E15"/>
    <mergeCell ref="A14:E14"/>
    <mergeCell ref="A13:E13"/>
    <mergeCell ref="A16:E16"/>
    <mergeCell ref="E4:F4"/>
    <mergeCell ref="E5:F5"/>
    <mergeCell ref="A22:D22"/>
    <mergeCell ref="A27:D27"/>
    <mergeCell ref="A29:D29"/>
    <mergeCell ref="A24:D24"/>
  </mergeCells>
  <dataValidations count="2">
    <dataValidation type="date" allowBlank="1" showInputMessage="1" showErrorMessage="1" errorTitle="Date Field" error="Must be entered in MM/DD/YYYY format" sqref="F22 E5:F5 F27">
      <formula1>41456</formula1>
      <formula2>2958465</formula2>
    </dataValidation>
    <dataValidation type="whole" allowBlank="1" showInputMessage="1" showErrorMessage="1" errorTitle="Max Allowable " error="Max allowable days per week 5." sqref="F7">
      <formula1>1</formula1>
      <formula2>5</formula2>
    </dataValidation>
  </dataValidations>
  <printOptions/>
  <pageMargins left="0.44" right="0.49" top="1" bottom="1" header="0.5" footer="0.5"/>
  <pageSetup horizontalDpi="600" verticalDpi="600" orientation="portrait" scale="86" r:id="rId3"/>
  <headerFooter alignWithMargins="0">
    <oddFooter>&amp;RUpdated 2/21/2014</oddFooter>
  </headerFooter>
  <legacyDrawing r:id="rId2"/>
</worksheet>
</file>

<file path=xl/worksheets/sheet6.xml><?xml version="1.0" encoding="utf-8"?>
<worksheet xmlns="http://schemas.openxmlformats.org/spreadsheetml/2006/main" xmlns:r="http://schemas.openxmlformats.org/officeDocument/2006/relationships">
  <dimension ref="A1:U63"/>
  <sheetViews>
    <sheetView zoomScalePageLayoutView="0" workbookViewId="0" topLeftCell="A1">
      <selection activeCell="C10" sqref="C10"/>
    </sheetView>
  </sheetViews>
  <sheetFormatPr defaultColWidth="8.72265625" defaultRowHeight="18"/>
  <cols>
    <col min="1" max="1" width="6.54296875" style="46" customWidth="1"/>
    <col min="2" max="2" width="13.8125" style="46" customWidth="1"/>
    <col min="3" max="3" width="8.72265625" style="46" customWidth="1"/>
    <col min="4" max="5" width="9.8125" style="46" customWidth="1"/>
    <col min="6" max="6" width="15.453125" style="46" customWidth="1"/>
    <col min="7" max="7" width="4.90625" style="0" customWidth="1"/>
    <col min="8" max="8" width="8.72265625" style="206" customWidth="1"/>
    <col min="9" max="10" width="0" style="206" hidden="1" customWidth="1"/>
    <col min="11" max="11" width="0" style="207" hidden="1" customWidth="1"/>
    <col min="12" max="14" width="0" style="206" hidden="1" customWidth="1"/>
    <col min="15" max="20" width="0" style="190" hidden="1" customWidth="1"/>
    <col min="21" max="21" width="8.72265625" style="190" customWidth="1"/>
  </cols>
  <sheetData>
    <row r="1" spans="1:11" ht="18">
      <c r="A1" s="67"/>
      <c r="G1" s="46"/>
      <c r="I1" s="206">
        <v>846</v>
      </c>
      <c r="J1" s="206">
        <v>25</v>
      </c>
      <c r="K1" s="207">
        <f>I1/18</f>
        <v>47</v>
      </c>
    </row>
    <row r="2" spans="1:11" ht="18.75">
      <c r="A2" s="72" t="s">
        <v>200</v>
      </c>
      <c r="B2" s="72"/>
      <c r="C2" s="70"/>
      <c r="D2" s="71"/>
      <c r="E2" s="70"/>
      <c r="F2" s="70"/>
      <c r="G2" s="70"/>
      <c r="I2" s="206">
        <v>676.8</v>
      </c>
      <c r="J2" s="206">
        <v>20</v>
      </c>
      <c r="K2" s="207">
        <f>I2/14</f>
        <v>48.34285714285714</v>
      </c>
    </row>
    <row r="3" spans="1:11" ht="18.75" thickBot="1">
      <c r="A3" s="67"/>
      <c r="C3" s="65"/>
      <c r="G3" s="46"/>
      <c r="I3" s="206">
        <v>507.6</v>
      </c>
      <c r="J3" s="206">
        <v>15</v>
      </c>
      <c r="K3" s="207">
        <f>I3/12</f>
        <v>42.300000000000004</v>
      </c>
    </row>
    <row r="4" spans="1:11" ht="39" customHeight="1" thickBot="1">
      <c r="A4" s="228" t="s">
        <v>37</v>
      </c>
      <c r="B4" s="359"/>
      <c r="C4" s="360"/>
      <c r="D4" s="228" t="s">
        <v>64</v>
      </c>
      <c r="E4" s="359"/>
      <c r="F4" s="360"/>
      <c r="G4" s="46"/>
      <c r="I4" s="206">
        <v>338.4</v>
      </c>
      <c r="J4" s="206">
        <v>10</v>
      </c>
      <c r="K4" s="207">
        <f>I4/8</f>
        <v>42.3</v>
      </c>
    </row>
    <row r="5" spans="1:11" ht="19.5" thickBot="1">
      <c r="A5" s="72" t="s">
        <v>66</v>
      </c>
      <c r="B5" s="356"/>
      <c r="C5" s="357"/>
      <c r="D5" s="72" t="s">
        <v>65</v>
      </c>
      <c r="E5" s="361"/>
      <c r="F5" s="357"/>
      <c r="G5" s="46"/>
      <c r="I5" s="206">
        <v>169.2</v>
      </c>
      <c r="J5" s="206">
        <v>5</v>
      </c>
      <c r="K5" s="207">
        <f>I5/4</f>
        <v>42.3</v>
      </c>
    </row>
    <row r="6" spans="1:15" ht="18.75" thickBot="1">
      <c r="A6" s="67"/>
      <c r="D6" s="193"/>
      <c r="E6" s="194"/>
      <c r="F6" s="201"/>
      <c r="G6" s="202"/>
      <c r="I6" s="208" t="s">
        <v>59</v>
      </c>
      <c r="J6" s="209">
        <v>5</v>
      </c>
      <c r="K6" s="209">
        <v>4</v>
      </c>
      <c r="L6" s="209">
        <v>3</v>
      </c>
      <c r="M6" s="209">
        <v>2</v>
      </c>
      <c r="N6" s="209">
        <v>1</v>
      </c>
      <c r="O6" s="196"/>
    </row>
    <row r="7" spans="1:15" ht="18.75" thickBot="1">
      <c r="A7" s="73" t="s">
        <v>40</v>
      </c>
      <c r="C7" s="224"/>
      <c r="D7" s="191" t="s">
        <v>191</v>
      </c>
      <c r="E7" s="73" t="s">
        <v>45</v>
      </c>
      <c r="F7" s="226"/>
      <c r="G7" s="46"/>
      <c r="I7" s="208" t="s">
        <v>55</v>
      </c>
      <c r="J7" s="210">
        <v>1728</v>
      </c>
      <c r="K7" s="210">
        <v>1382</v>
      </c>
      <c r="L7" s="210">
        <v>1037</v>
      </c>
      <c r="M7" s="210">
        <v>691</v>
      </c>
      <c r="N7" s="210">
        <v>346</v>
      </c>
      <c r="O7" s="196"/>
    </row>
    <row r="8" spans="1:15" ht="18.75" thickBot="1">
      <c r="A8" s="73"/>
      <c r="C8" s="201"/>
      <c r="D8" s="191" t="s">
        <v>192</v>
      </c>
      <c r="E8" s="73" t="s">
        <v>45</v>
      </c>
      <c r="F8" s="227"/>
      <c r="G8" s="46"/>
      <c r="I8" s="211" t="s">
        <v>56</v>
      </c>
      <c r="J8" s="209">
        <v>18</v>
      </c>
      <c r="K8" s="209">
        <v>14</v>
      </c>
      <c r="L8" s="209">
        <v>12</v>
      </c>
      <c r="M8" s="209">
        <v>8</v>
      </c>
      <c r="N8" s="209">
        <v>4</v>
      </c>
      <c r="O8" s="196"/>
    </row>
    <row r="9" spans="1:17" ht="18.75" thickBot="1">
      <c r="A9" s="73"/>
      <c r="C9" s="203"/>
      <c r="D9" s="191"/>
      <c r="E9" s="73"/>
      <c r="F9" s="204">
        <f>IF(AND(F7=J6),C10/J8,IF(AND(F7=K6),C10/K8,IF(AND(F7=L6),C10/L8,IF(AND(F7=M6),C10/M8,IF(AND(F7=N6),C10/N8,)))))</f>
        <v>0</v>
      </c>
      <c r="G9" s="205">
        <f>IF(AND(F8=J6),C10/J8,IF(AND(F8=K6),C10/K8,IF(AND(F8=L6),C10/L8,IF(AND(F8=M6),C10/M8,IF(AND(F8=N6),C10/N8,)))))</f>
        <v>0</v>
      </c>
      <c r="K9" s="208"/>
      <c r="L9" s="209"/>
      <c r="M9" s="212"/>
      <c r="N9" s="212"/>
      <c r="O9" s="197"/>
      <c r="P9" s="197"/>
      <c r="Q9" s="198"/>
    </row>
    <row r="10" spans="1:15" ht="19.5" customHeight="1" thickBot="1">
      <c r="A10" s="73" t="s">
        <v>39</v>
      </c>
      <c r="C10" s="225"/>
      <c r="E10" s="73" t="s">
        <v>44</v>
      </c>
      <c r="F10" s="223">
        <f>IF(F7&lt;=F8,G9,F9)</f>
        <v>0</v>
      </c>
      <c r="G10" s="46"/>
      <c r="I10" s="213"/>
      <c r="J10" s="213"/>
      <c r="K10" s="213"/>
      <c r="L10" s="213"/>
      <c r="M10" s="213"/>
      <c r="N10" s="213"/>
      <c r="O10" s="196"/>
    </row>
    <row r="11" spans="1:15" ht="18">
      <c r="A11" s="67"/>
      <c r="C11" s="50"/>
      <c r="E11" s="194"/>
      <c r="F11" s="195"/>
      <c r="G11" s="74"/>
      <c r="H11" s="214"/>
      <c r="I11" s="215"/>
      <c r="J11" s="216"/>
      <c r="K11" s="217"/>
      <c r="L11" s="217"/>
      <c r="M11" s="217"/>
      <c r="N11" s="222"/>
      <c r="O11" s="198"/>
    </row>
    <row r="12" spans="1:15" ht="33" customHeight="1">
      <c r="A12" s="231" t="s">
        <v>193</v>
      </c>
      <c r="B12" s="231"/>
      <c r="C12" s="231"/>
      <c r="D12" s="231"/>
      <c r="E12" s="72"/>
      <c r="F12" s="72"/>
      <c r="G12" s="46"/>
      <c r="I12" s="215"/>
      <c r="J12" s="215"/>
      <c r="K12" s="215"/>
      <c r="L12" s="215"/>
      <c r="M12" s="215"/>
      <c r="N12" s="215"/>
      <c r="O12" s="196"/>
    </row>
    <row r="13" spans="1:15" ht="19.5" customHeight="1">
      <c r="A13" s="231" t="s">
        <v>190</v>
      </c>
      <c r="B13" s="232"/>
      <c r="C13" s="232"/>
      <c r="D13" s="232"/>
      <c r="G13" s="46"/>
      <c r="I13" s="218"/>
      <c r="J13" s="219"/>
      <c r="K13" s="219"/>
      <c r="L13" s="219"/>
      <c r="M13" s="219"/>
      <c r="N13" s="219"/>
      <c r="O13" s="199"/>
    </row>
    <row r="14" spans="1:7" ht="18">
      <c r="A14" s="73"/>
      <c r="G14" s="46"/>
    </row>
    <row r="15" spans="1:21" s="13" customFormat="1" ht="18">
      <c r="A15" s="67" t="s">
        <v>195</v>
      </c>
      <c r="B15" s="50"/>
      <c r="C15" s="50"/>
      <c r="D15" s="50"/>
      <c r="E15" s="50"/>
      <c r="F15" s="68"/>
      <c r="G15" s="68"/>
      <c r="H15" s="206"/>
      <c r="I15" s="206"/>
      <c r="J15" s="206"/>
      <c r="K15" s="207"/>
      <c r="L15" s="206"/>
      <c r="M15" s="206"/>
      <c r="N15" s="206"/>
      <c r="O15" s="190"/>
      <c r="P15" s="190"/>
      <c r="Q15" s="190"/>
      <c r="R15" s="190"/>
      <c r="S15" s="190"/>
      <c r="T15" s="190"/>
      <c r="U15" s="190"/>
    </row>
    <row r="16" spans="1:21" s="13" customFormat="1" ht="18">
      <c r="A16" s="67" t="s">
        <v>196</v>
      </c>
      <c r="B16" s="50"/>
      <c r="C16" s="50"/>
      <c r="D16" s="50"/>
      <c r="E16" s="50"/>
      <c r="F16" s="68"/>
      <c r="G16" s="68"/>
      <c r="H16" s="206"/>
      <c r="I16" s="206"/>
      <c r="J16" s="206"/>
      <c r="K16" s="207"/>
      <c r="L16" s="206"/>
      <c r="M16" s="206"/>
      <c r="N16" s="206"/>
      <c r="O16" s="190"/>
      <c r="P16" s="190"/>
      <c r="Q16" s="190"/>
      <c r="R16" s="190"/>
      <c r="S16" s="190"/>
      <c r="T16" s="190"/>
      <c r="U16" s="190"/>
    </row>
    <row r="17" spans="1:21" s="13" customFormat="1" ht="22.5" customHeight="1">
      <c r="A17" s="67" t="s">
        <v>194</v>
      </c>
      <c r="B17" s="50"/>
      <c r="C17" s="50"/>
      <c r="D17" s="50"/>
      <c r="E17" s="50"/>
      <c r="F17" s="68"/>
      <c r="G17" s="68"/>
      <c r="H17" s="206"/>
      <c r="I17" s="206"/>
      <c r="J17" s="206"/>
      <c r="K17" s="207"/>
      <c r="L17" s="206"/>
      <c r="M17" s="206"/>
      <c r="N17" s="206"/>
      <c r="O17" s="190"/>
      <c r="P17" s="190"/>
      <c r="Q17" s="190"/>
      <c r="R17" s="190"/>
      <c r="S17" s="190"/>
      <c r="T17" s="190"/>
      <c r="U17" s="190"/>
    </row>
    <row r="18" spans="1:21" s="13" customFormat="1" ht="16.5" customHeight="1">
      <c r="A18" s="192"/>
      <c r="B18" s="68"/>
      <c r="C18" s="68"/>
      <c r="D18" s="68"/>
      <c r="E18" s="68"/>
      <c r="F18" s="68"/>
      <c r="G18" s="68"/>
      <c r="H18" s="206"/>
      <c r="I18" s="206"/>
      <c r="J18" s="206"/>
      <c r="K18" s="207"/>
      <c r="L18" s="206"/>
      <c r="M18" s="206"/>
      <c r="N18" s="206"/>
      <c r="O18" s="190"/>
      <c r="P18" s="190"/>
      <c r="Q18" s="190"/>
      <c r="R18" s="190"/>
      <c r="S18" s="190"/>
      <c r="T18" s="190"/>
      <c r="U18" s="190"/>
    </row>
    <row r="19" spans="1:21" s="13" customFormat="1" ht="18" customHeight="1">
      <c r="A19" s="67" t="s">
        <v>198</v>
      </c>
      <c r="B19" s="50"/>
      <c r="C19" s="50"/>
      <c r="D19" s="50"/>
      <c r="E19" s="50"/>
      <c r="F19" s="52"/>
      <c r="G19" s="68"/>
      <c r="H19" s="206"/>
      <c r="I19" s="206"/>
      <c r="J19" s="206"/>
      <c r="K19" s="207"/>
      <c r="L19" s="206"/>
      <c r="M19" s="206"/>
      <c r="N19" s="206"/>
      <c r="O19" s="190"/>
      <c r="P19" s="190"/>
      <c r="Q19" s="190"/>
      <c r="R19" s="190"/>
      <c r="S19" s="190"/>
      <c r="T19" s="190"/>
      <c r="U19" s="190"/>
    </row>
    <row r="20" spans="1:21" s="13" customFormat="1" ht="18">
      <c r="A20" s="67" t="s">
        <v>199</v>
      </c>
      <c r="B20" s="50"/>
      <c r="C20" s="50"/>
      <c r="D20" s="50"/>
      <c r="E20" s="50"/>
      <c r="F20" s="50"/>
      <c r="G20" s="68"/>
      <c r="H20" s="206"/>
      <c r="I20" s="206"/>
      <c r="J20" s="206"/>
      <c r="K20" s="207"/>
      <c r="L20" s="206"/>
      <c r="M20" s="206"/>
      <c r="N20" s="206"/>
      <c r="O20" s="190"/>
      <c r="P20" s="190"/>
      <c r="Q20" s="190"/>
      <c r="R20" s="190"/>
      <c r="S20" s="190"/>
      <c r="T20" s="190"/>
      <c r="U20" s="190"/>
    </row>
    <row r="21" spans="1:21" s="13" customFormat="1" ht="18">
      <c r="A21" s="67" t="s">
        <v>197</v>
      </c>
      <c r="B21" s="50"/>
      <c r="C21" s="50"/>
      <c r="D21" s="50"/>
      <c r="E21" s="50"/>
      <c r="F21" s="50"/>
      <c r="G21" s="68"/>
      <c r="H21" s="206"/>
      <c r="I21" s="206"/>
      <c r="J21" s="206"/>
      <c r="K21" s="207"/>
      <c r="L21" s="206"/>
      <c r="M21" s="206"/>
      <c r="N21" s="206"/>
      <c r="O21" s="190"/>
      <c r="P21" s="190"/>
      <c r="Q21" s="190"/>
      <c r="R21" s="190"/>
      <c r="S21" s="190"/>
      <c r="T21" s="190"/>
      <c r="U21" s="190"/>
    </row>
    <row r="22" spans="1:7" ht="16.5" customHeight="1">
      <c r="A22" s="346"/>
      <c r="B22" s="346"/>
      <c r="C22" s="346"/>
      <c r="D22" s="346"/>
      <c r="E22" s="346"/>
      <c r="F22" s="346"/>
      <c r="G22" s="46"/>
    </row>
    <row r="23" spans="1:21" s="46" customFormat="1" ht="2.25" customHeight="1">
      <c r="A23" s="346"/>
      <c r="B23" s="346"/>
      <c r="C23" s="346"/>
      <c r="D23" s="346"/>
      <c r="E23" s="346"/>
      <c r="F23" s="346"/>
      <c r="H23" s="220"/>
      <c r="I23" s="220"/>
      <c r="J23" s="220"/>
      <c r="K23" s="221"/>
      <c r="L23" s="220"/>
      <c r="M23" s="220"/>
      <c r="N23" s="220"/>
      <c r="O23" s="200"/>
      <c r="P23" s="200"/>
      <c r="Q23" s="200"/>
      <c r="R23" s="200"/>
      <c r="S23" s="200"/>
      <c r="T23" s="200"/>
      <c r="U23" s="200"/>
    </row>
    <row r="24" spans="1:21" s="46" customFormat="1" ht="19.5" customHeight="1">
      <c r="A24" s="73" t="s">
        <v>111</v>
      </c>
      <c r="H24" s="220"/>
      <c r="I24" s="220"/>
      <c r="J24" s="220"/>
      <c r="K24" s="221"/>
      <c r="L24" s="220"/>
      <c r="M24" s="220"/>
      <c r="N24" s="220"/>
      <c r="O24" s="200"/>
      <c r="P24" s="200"/>
      <c r="Q24" s="200"/>
      <c r="R24" s="200"/>
      <c r="S24" s="200"/>
      <c r="T24" s="200"/>
      <c r="U24" s="200"/>
    </row>
    <row r="25" spans="1:21" s="46" customFormat="1" ht="18">
      <c r="A25" s="342"/>
      <c r="B25" s="343"/>
      <c r="C25" s="343"/>
      <c r="D25" s="343"/>
      <c r="F25" s="163"/>
      <c r="G25" s="75"/>
      <c r="H25" s="220"/>
      <c r="I25" s="220"/>
      <c r="J25" s="220"/>
      <c r="K25" s="221"/>
      <c r="L25" s="220"/>
      <c r="M25" s="220"/>
      <c r="N25" s="220"/>
      <c r="O25" s="200"/>
      <c r="P25" s="200"/>
      <c r="Q25" s="200"/>
      <c r="R25" s="200"/>
      <c r="S25" s="200"/>
      <c r="T25" s="200"/>
      <c r="U25" s="200"/>
    </row>
    <row r="26" spans="1:21" s="46" customFormat="1" ht="18">
      <c r="A26" s="67" t="s">
        <v>134</v>
      </c>
      <c r="F26" s="67" t="s">
        <v>43</v>
      </c>
      <c r="G26" s="75"/>
      <c r="H26" s="220"/>
      <c r="I26" s="220"/>
      <c r="J26" s="220"/>
      <c r="K26" s="221"/>
      <c r="L26" s="220"/>
      <c r="M26" s="220"/>
      <c r="N26" s="220"/>
      <c r="O26" s="200"/>
      <c r="P26" s="200"/>
      <c r="Q26" s="200"/>
      <c r="R26" s="200"/>
      <c r="S26" s="200"/>
      <c r="T26" s="200"/>
      <c r="U26" s="200"/>
    </row>
    <row r="27" spans="1:21" s="46" customFormat="1" ht="25.5" customHeight="1">
      <c r="A27" s="344"/>
      <c r="B27" s="345"/>
      <c r="C27" s="345"/>
      <c r="D27" s="345"/>
      <c r="F27" s="75"/>
      <c r="H27" s="220"/>
      <c r="I27" s="220"/>
      <c r="J27" s="221"/>
      <c r="K27" s="220"/>
      <c r="L27" s="220"/>
      <c r="M27" s="220"/>
      <c r="N27" s="220"/>
      <c r="O27" s="200"/>
      <c r="P27" s="200"/>
      <c r="Q27" s="200"/>
      <c r="R27" s="200"/>
      <c r="S27" s="200"/>
      <c r="T27" s="200"/>
      <c r="U27" s="200"/>
    </row>
    <row r="28" spans="1:21" s="46" customFormat="1" ht="18">
      <c r="A28" s="161" t="s">
        <v>180</v>
      </c>
      <c r="B28" s="162"/>
      <c r="C28" s="162"/>
      <c r="D28" s="162"/>
      <c r="G28" s="67"/>
      <c r="H28" s="220"/>
      <c r="I28" s="220"/>
      <c r="J28" s="221"/>
      <c r="K28" s="220"/>
      <c r="L28" s="220"/>
      <c r="M28" s="220"/>
      <c r="N28" s="220"/>
      <c r="O28" s="200"/>
      <c r="P28" s="200"/>
      <c r="Q28" s="200"/>
      <c r="R28" s="200"/>
      <c r="S28" s="200"/>
      <c r="T28" s="200"/>
      <c r="U28" s="200"/>
    </row>
    <row r="29" spans="1:21" s="46" customFormat="1" ht="18">
      <c r="A29" s="161"/>
      <c r="B29" s="162"/>
      <c r="C29" s="162"/>
      <c r="D29" s="162"/>
      <c r="G29" s="76"/>
      <c r="H29" s="220"/>
      <c r="I29" s="220"/>
      <c r="J29" s="220"/>
      <c r="K29" s="221"/>
      <c r="L29" s="220"/>
      <c r="M29" s="220"/>
      <c r="N29" s="220"/>
      <c r="O29" s="200"/>
      <c r="P29" s="200"/>
      <c r="Q29" s="200"/>
      <c r="R29" s="200"/>
      <c r="S29" s="200"/>
      <c r="T29" s="200"/>
      <c r="U29" s="200"/>
    </row>
    <row r="30" spans="1:21" s="46" customFormat="1" ht="18">
      <c r="A30" s="344"/>
      <c r="B30" s="345"/>
      <c r="C30" s="345"/>
      <c r="D30" s="345"/>
      <c r="F30" s="164"/>
      <c r="G30" s="75"/>
      <c r="H30" s="220"/>
      <c r="I30" s="220"/>
      <c r="J30" s="220"/>
      <c r="K30" s="221"/>
      <c r="L30" s="220"/>
      <c r="M30" s="220"/>
      <c r="N30" s="220"/>
      <c r="O30" s="200"/>
      <c r="P30" s="200"/>
      <c r="Q30" s="200"/>
      <c r="R30" s="200"/>
      <c r="S30" s="200"/>
      <c r="T30" s="200"/>
      <c r="U30" s="200"/>
    </row>
    <row r="31" spans="1:21" s="46" customFormat="1" ht="18">
      <c r="A31" s="161" t="s">
        <v>133</v>
      </c>
      <c r="B31" s="162"/>
      <c r="C31" s="162"/>
      <c r="D31" s="162"/>
      <c r="F31" s="67" t="s">
        <v>43</v>
      </c>
      <c r="G31" s="75"/>
      <c r="H31" s="220"/>
      <c r="I31" s="220"/>
      <c r="J31" s="220"/>
      <c r="K31" s="221"/>
      <c r="L31" s="220"/>
      <c r="M31" s="220"/>
      <c r="N31" s="220"/>
      <c r="O31" s="200"/>
      <c r="P31" s="200"/>
      <c r="Q31" s="200"/>
      <c r="R31" s="200"/>
      <c r="S31" s="200"/>
      <c r="T31" s="200"/>
      <c r="U31" s="200"/>
    </row>
    <row r="32" spans="1:21" s="46" customFormat="1" ht="25.5" customHeight="1">
      <c r="A32" s="344"/>
      <c r="B32" s="345"/>
      <c r="C32" s="345"/>
      <c r="D32" s="345"/>
      <c r="F32" s="75"/>
      <c r="H32" s="220"/>
      <c r="I32" s="220"/>
      <c r="J32" s="221"/>
      <c r="K32" s="220"/>
      <c r="L32" s="220"/>
      <c r="M32" s="220"/>
      <c r="N32" s="220"/>
      <c r="O32" s="200"/>
      <c r="P32" s="200"/>
      <c r="Q32" s="200"/>
      <c r="R32" s="200"/>
      <c r="S32" s="200"/>
      <c r="T32" s="200"/>
      <c r="U32" s="200"/>
    </row>
    <row r="33" spans="1:21" s="46" customFormat="1" ht="18">
      <c r="A33" s="67" t="s">
        <v>181</v>
      </c>
      <c r="G33" s="67"/>
      <c r="H33" s="220"/>
      <c r="I33" s="220"/>
      <c r="J33" s="221"/>
      <c r="K33" s="220"/>
      <c r="L33" s="220"/>
      <c r="M33" s="220"/>
      <c r="N33" s="220"/>
      <c r="O33" s="200"/>
      <c r="P33" s="200"/>
      <c r="Q33" s="200"/>
      <c r="R33" s="200"/>
      <c r="S33" s="200"/>
      <c r="T33" s="200"/>
      <c r="U33" s="200"/>
    </row>
    <row r="34" ht="18">
      <c r="G34" s="46"/>
    </row>
    <row r="35" ht="18">
      <c r="G35" s="46"/>
    </row>
    <row r="36" ht="18">
      <c r="G36" s="46"/>
    </row>
    <row r="37" ht="18">
      <c r="G37" s="46"/>
    </row>
    <row r="38" ht="18">
      <c r="G38" s="46"/>
    </row>
    <row r="39" ht="18">
      <c r="G39" s="46"/>
    </row>
    <row r="40" ht="18">
      <c r="G40" s="46"/>
    </row>
    <row r="41" ht="18">
      <c r="G41" s="46"/>
    </row>
    <row r="42" ht="18">
      <c r="G42" s="46"/>
    </row>
    <row r="43" ht="18">
      <c r="G43" s="46"/>
    </row>
    <row r="44" ht="18">
      <c r="G44" s="46"/>
    </row>
    <row r="45" ht="18">
      <c r="G45" s="46"/>
    </row>
    <row r="46" ht="18">
      <c r="G46" s="46"/>
    </row>
    <row r="47" ht="18">
      <c r="G47" s="46"/>
    </row>
    <row r="48" ht="18">
      <c r="G48" s="46"/>
    </row>
    <row r="49" ht="18">
      <c r="G49" s="46"/>
    </row>
    <row r="50" ht="18">
      <c r="G50" s="46"/>
    </row>
    <row r="51" ht="18">
      <c r="G51" s="46"/>
    </row>
    <row r="52" ht="18">
      <c r="G52" s="46"/>
    </row>
    <row r="53" ht="18">
      <c r="G53" s="46"/>
    </row>
    <row r="54" ht="18">
      <c r="G54" s="46"/>
    </row>
    <row r="55" ht="18">
      <c r="G55" s="46"/>
    </row>
    <row r="56" ht="18">
      <c r="G56" s="46"/>
    </row>
    <row r="57" ht="18">
      <c r="G57" s="46"/>
    </row>
    <row r="58" ht="18">
      <c r="G58" s="46"/>
    </row>
    <row r="59" ht="18">
      <c r="G59" s="46"/>
    </row>
    <row r="60" ht="18">
      <c r="G60" s="46"/>
    </row>
    <row r="61" ht="18">
      <c r="G61" s="46"/>
    </row>
    <row r="62" ht="18">
      <c r="G62" s="46"/>
    </row>
    <row r="63" ht="18">
      <c r="G63" s="46"/>
    </row>
  </sheetData>
  <sheetProtection password="D7A7" sheet="1" objects="1" scenarios="1" selectLockedCells="1"/>
  <mergeCells count="9">
    <mergeCell ref="A32:D32"/>
    <mergeCell ref="A22:F23"/>
    <mergeCell ref="A25:D25"/>
    <mergeCell ref="E4:F4"/>
    <mergeCell ref="B4:C4"/>
    <mergeCell ref="B5:C5"/>
    <mergeCell ref="E5:F5"/>
    <mergeCell ref="A27:D27"/>
    <mergeCell ref="A30:D30"/>
  </mergeCells>
  <dataValidations count="5">
    <dataValidation type="date" allowBlank="1" showInputMessage="1" showErrorMessage="1" errorTitle="Date Field" error="Must be entered in MM/DD/YYYY format" sqref="F25 F30 E5:F5">
      <formula1>41456</formula1>
      <formula2>2958465</formula2>
    </dataValidation>
    <dataValidation type="textLength" allowBlank="1" showInputMessage="1" showErrorMessage="1" sqref="B4:C4 E4:F4 A25:D25 A27:D27 A30:D30 A32:D32">
      <formula1>0</formula1>
      <formula2>200</formula2>
    </dataValidation>
    <dataValidation type="textLength" allowBlank="1" showInputMessage="1" showErrorMessage="1" errorTitle="Please Enter Prime Number" error="Please Enter Prime Number" sqref="B5:C5">
      <formula1>0</formula1>
      <formula2>12</formula2>
    </dataValidation>
    <dataValidation type="whole" allowBlank="1" showInputMessage="1" showErrorMessage="1" errorTitle="Enter Hours Per Week" error="Enter Hours Per Week" sqref="C7">
      <formula1>0</formula1>
      <formula2>40</formula2>
    </dataValidation>
    <dataValidation type="whole" allowBlank="1" showInputMessage="1" showErrorMessage="1" errorTitle="Enter Days Per Week of Supports" error="Enter Days Per Week of Supports, Max days in a work week is 7." sqref="F7:F8">
      <formula1>0</formula1>
      <formula2>7</formula2>
    </dataValidation>
  </dataValidations>
  <printOptions/>
  <pageMargins left="0.5" right="0.4583333333333333" top="1" bottom="1" header="0.5" footer="0.5"/>
  <pageSetup horizontalDpi="600" verticalDpi="600" orientation="portrait" r:id="rId1"/>
  <headerFooter alignWithMargins="0">
    <oddFooter>&amp;R2/21/2014</oddFooter>
  </headerFooter>
  <ignoredErrors>
    <ignoredError sqref="F9" unlockedFormula="1"/>
  </ignoredErrors>
</worksheet>
</file>

<file path=xl/worksheets/sheet7.xml><?xml version="1.0" encoding="utf-8"?>
<worksheet xmlns="http://schemas.openxmlformats.org/spreadsheetml/2006/main" xmlns:r="http://schemas.openxmlformats.org/officeDocument/2006/relationships">
  <dimension ref="A2:AI28"/>
  <sheetViews>
    <sheetView zoomScalePageLayoutView="0" workbookViewId="0" topLeftCell="A1">
      <selection activeCell="E17" sqref="E17"/>
    </sheetView>
  </sheetViews>
  <sheetFormatPr defaultColWidth="8.72265625" defaultRowHeight="18"/>
  <cols>
    <col min="1" max="1" width="8.72265625" style="46" customWidth="1"/>
    <col min="2" max="2" width="6.2734375" style="46" customWidth="1"/>
    <col min="3" max="3" width="3.6328125" style="46" customWidth="1"/>
    <col min="4" max="4" width="6.18359375" style="46" customWidth="1"/>
    <col min="5" max="5" width="11.99609375" style="46" customWidth="1"/>
    <col min="6" max="6" width="11.0859375" style="46" customWidth="1"/>
    <col min="7" max="7" width="11.2734375" style="46" customWidth="1"/>
    <col min="8" max="8" width="10.18359375" style="46" customWidth="1"/>
    <col min="9" max="9" width="8.72265625" style="46" customWidth="1"/>
    <col min="10" max="35" width="8.72265625" style="76" customWidth="1"/>
    <col min="36" max="16384" width="8.72265625" style="46" customWidth="1"/>
  </cols>
  <sheetData>
    <row r="2" spans="1:8" ht="18">
      <c r="A2" s="37" t="s">
        <v>182</v>
      </c>
      <c r="B2" s="37"/>
      <c r="C2" s="37"/>
      <c r="D2" s="37"/>
      <c r="E2" s="37"/>
      <c r="F2" s="37"/>
      <c r="G2" s="37"/>
      <c r="H2" s="37"/>
    </row>
    <row r="3" spans="1:8" ht="18">
      <c r="A3" s="38" t="s">
        <v>31</v>
      </c>
      <c r="B3" s="7"/>
      <c r="C3" s="7"/>
      <c r="D3" s="7"/>
      <c r="E3" s="7"/>
      <c r="F3" s="7"/>
      <c r="G3" s="7"/>
      <c r="H3" s="7"/>
    </row>
    <row r="4" spans="1:8" ht="18">
      <c r="A4" s="38" t="s">
        <v>32</v>
      </c>
      <c r="B4" s="49"/>
      <c r="C4" s="49"/>
      <c r="D4" s="49"/>
      <c r="E4" s="49"/>
      <c r="F4" s="49"/>
      <c r="G4" s="49"/>
      <c r="H4" s="49"/>
    </row>
    <row r="5" spans="1:8" ht="18">
      <c r="A5" s="7"/>
      <c r="B5" s="7"/>
      <c r="C5" s="7"/>
      <c r="D5" s="7"/>
      <c r="E5" s="7"/>
      <c r="F5" s="7"/>
      <c r="G5" s="7"/>
      <c r="H5" s="7"/>
    </row>
    <row r="6" spans="1:8" ht="18">
      <c r="A6" s="77" t="s">
        <v>11</v>
      </c>
      <c r="B6" s="314"/>
      <c r="C6" s="315"/>
      <c r="D6" s="7"/>
      <c r="E6" s="40"/>
      <c r="F6" s="40"/>
      <c r="G6" s="7"/>
      <c r="H6" s="7"/>
    </row>
    <row r="7" spans="1:8" ht="9.75" customHeight="1">
      <c r="A7" s="7"/>
      <c r="B7" s="7"/>
      <c r="C7" s="7"/>
      <c r="D7" s="7"/>
      <c r="E7" s="170"/>
      <c r="F7" s="7"/>
      <c r="G7" s="7"/>
      <c r="H7" s="7"/>
    </row>
    <row r="8" spans="1:8" ht="18">
      <c r="A8" s="77" t="s">
        <v>10</v>
      </c>
      <c r="B8" s="7"/>
      <c r="C8" s="365"/>
      <c r="D8" s="317"/>
      <c r="E8" s="318"/>
      <c r="F8" s="77" t="s">
        <v>66</v>
      </c>
      <c r="G8" s="171"/>
      <c r="H8" s="78"/>
    </row>
    <row r="9" spans="1:8" ht="9.75" customHeight="1">
      <c r="A9" s="7"/>
      <c r="B9" s="7"/>
      <c r="C9" s="7"/>
      <c r="D9" s="7"/>
      <c r="E9" s="7"/>
      <c r="F9" s="7"/>
      <c r="G9" s="7"/>
      <c r="H9" s="7"/>
    </row>
    <row r="10" spans="1:8" ht="18">
      <c r="A10" s="77" t="s">
        <v>12</v>
      </c>
      <c r="C10" s="366"/>
      <c r="D10" s="367"/>
      <c r="E10" s="368"/>
      <c r="F10" s="39" t="s">
        <v>13</v>
      </c>
      <c r="G10" s="32"/>
      <c r="H10" s="41"/>
    </row>
    <row r="11" spans="1:8" ht="18">
      <c r="A11" s="7"/>
      <c r="B11" s="7"/>
      <c r="C11" s="7"/>
      <c r="D11" s="7"/>
      <c r="E11" s="7"/>
      <c r="F11" s="7"/>
      <c r="G11" s="7"/>
      <c r="H11" s="7"/>
    </row>
    <row r="12" spans="1:8" ht="18">
      <c r="A12" s="99"/>
      <c r="B12" s="99"/>
      <c r="C12" s="99"/>
      <c r="D12" s="100"/>
      <c r="E12" s="100"/>
      <c r="F12" s="100"/>
      <c r="G12" s="100"/>
      <c r="H12" s="100"/>
    </row>
    <row r="13" spans="1:8" ht="31.5" customHeight="1">
      <c r="A13" s="363" t="s">
        <v>139</v>
      </c>
      <c r="B13" s="364"/>
      <c r="C13" s="364"/>
      <c r="D13" s="364"/>
      <c r="E13" s="364"/>
      <c r="F13" s="364"/>
      <c r="G13" s="364"/>
      <c r="H13" s="364"/>
    </row>
    <row r="14" spans="1:8" ht="18">
      <c r="A14" s="79"/>
      <c r="B14" s="7"/>
      <c r="C14" s="7"/>
      <c r="D14" s="37"/>
      <c r="E14" s="37"/>
      <c r="F14" s="37"/>
      <c r="G14" s="54"/>
      <c r="H14" s="58"/>
    </row>
    <row r="15" spans="1:8" ht="18">
      <c r="A15" s="37" t="s">
        <v>33</v>
      </c>
      <c r="B15" s="37"/>
      <c r="C15" s="37"/>
      <c r="D15" s="60"/>
      <c r="E15" s="60"/>
      <c r="G15" s="54"/>
      <c r="H15" s="51"/>
    </row>
    <row r="16" spans="1:35" ht="18.75" thickBot="1">
      <c r="A16" s="60"/>
      <c r="B16" s="60"/>
      <c r="C16" s="60"/>
      <c r="D16" s="7"/>
      <c r="E16" s="45" t="s">
        <v>34</v>
      </c>
      <c r="F16" s="45" t="s">
        <v>27</v>
      </c>
      <c r="G16" s="7"/>
      <c r="I16" s="76"/>
      <c r="AI16" s="46"/>
    </row>
    <row r="17" spans="1:8" ht="18.75" thickBot="1">
      <c r="A17" s="7"/>
      <c r="B17" s="7"/>
      <c r="C17" s="7"/>
      <c r="D17" s="7"/>
      <c r="E17" s="172"/>
      <c r="F17" s="104">
        <v>0.485</v>
      </c>
      <c r="G17" s="106">
        <f>(SUM(E17*F17))</f>
        <v>0</v>
      </c>
      <c r="H17" s="7"/>
    </row>
    <row r="18" spans="1:35" s="107" customFormat="1" ht="47.25" customHeight="1">
      <c r="A18" s="362">
        <f>IF(G17&lt;=350,"","If the Transportation Cost over $350.00 requires review ODDS must review prior to CDDP Authorization")</f>
      </c>
      <c r="B18" s="305"/>
      <c r="C18" s="305"/>
      <c r="D18" s="305"/>
      <c r="E18" s="305"/>
      <c r="F18" s="305"/>
      <c r="G18" s="305"/>
      <c r="H18" s="305"/>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row>
    <row r="19" spans="1:35" s="107" customFormat="1" ht="24" customHeight="1">
      <c r="A19" s="362"/>
      <c r="B19" s="305"/>
      <c r="C19" s="305"/>
      <c r="D19" s="305"/>
      <c r="E19" s="305"/>
      <c r="F19" s="305"/>
      <c r="G19" s="305"/>
      <c r="H19" s="305"/>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0" spans="1:8" ht="18">
      <c r="A20" s="50" t="s">
        <v>135</v>
      </c>
      <c r="B20" s="7"/>
      <c r="C20" s="7"/>
      <c r="D20" s="7"/>
      <c r="E20" s="7"/>
      <c r="F20" s="7"/>
      <c r="G20" s="7"/>
      <c r="H20" s="7"/>
    </row>
    <row r="21" spans="1:7" ht="18">
      <c r="A21" s="7"/>
      <c r="B21" s="7"/>
      <c r="C21" s="7"/>
      <c r="G21" s="7"/>
    </row>
    <row r="22" spans="1:8" ht="18">
      <c r="A22" s="99"/>
      <c r="B22" s="99"/>
      <c r="C22" s="99"/>
      <c r="D22" s="100"/>
      <c r="E22" s="100"/>
      <c r="F22" s="100"/>
      <c r="G22" s="100"/>
      <c r="H22" s="100"/>
    </row>
    <row r="23" spans="1:8" ht="33.75" customHeight="1">
      <c r="A23" s="363" t="s">
        <v>140</v>
      </c>
      <c r="B23" s="364"/>
      <c r="C23" s="364"/>
      <c r="D23" s="364"/>
      <c r="E23" s="364"/>
      <c r="F23" s="364"/>
      <c r="G23" s="364"/>
      <c r="H23" s="364"/>
    </row>
    <row r="25" spans="1:8" ht="18">
      <c r="A25" s="37" t="s">
        <v>137</v>
      </c>
      <c r="B25" s="37"/>
      <c r="C25" s="37"/>
      <c r="D25" s="60"/>
      <c r="E25" s="60"/>
      <c r="G25" s="54"/>
      <c r="H25" s="51"/>
    </row>
    <row r="26" spans="6:7" ht="18.75" thickBot="1">
      <c r="F26" s="45" t="s">
        <v>138</v>
      </c>
      <c r="G26" s="7"/>
    </row>
    <row r="27" spans="6:7" ht="18.75" thickBot="1">
      <c r="F27" s="108"/>
      <c r="G27" s="106">
        <f>F27</f>
        <v>0</v>
      </c>
    </row>
    <row r="28" spans="1:35" ht="45.75" customHeight="1">
      <c r="A28" s="362">
        <f>IF(G27&lt;=350,"","If the Transportation Cost over $350.00 requires review ODDS must review prior to CDDP Authorization")</f>
      </c>
      <c r="B28" s="305"/>
      <c r="C28" s="305"/>
      <c r="D28" s="305"/>
      <c r="E28" s="305"/>
      <c r="F28" s="305"/>
      <c r="G28" s="305"/>
      <c r="H28" s="305"/>
      <c r="I28" s="76"/>
      <c r="AF28" s="46"/>
      <c r="AG28" s="46"/>
      <c r="AH28" s="46"/>
      <c r="AI28" s="46"/>
    </row>
  </sheetData>
  <sheetProtection password="A748" sheet="1" selectLockedCells="1"/>
  <mergeCells count="8">
    <mergeCell ref="B6:C6"/>
    <mergeCell ref="C8:E8"/>
    <mergeCell ref="C10:E10"/>
    <mergeCell ref="A13:H13"/>
    <mergeCell ref="A28:H28"/>
    <mergeCell ref="A18:H18"/>
    <mergeCell ref="A19:H19"/>
    <mergeCell ref="A23:H23"/>
  </mergeCells>
  <dataValidations count="2">
    <dataValidation type="date" allowBlank="1" showInputMessage="1" showErrorMessage="1" errorTitle="Date Field" error="Must be entered in MM/DD/YYYY format" sqref="B6:C6 G10:H10">
      <formula1>41456</formula1>
      <formula2>2958465</formula2>
    </dataValidation>
    <dataValidation type="decimal" allowBlank="1" showInputMessage="1" showErrorMessage="1" errorTitle="Must be Number" error="Number of Miles" sqref="E17">
      <formula1>0</formula1>
      <formula2>50000</formula2>
    </dataValidation>
  </dataValidations>
  <printOptions/>
  <pageMargins left="0.75" right="0.75" top="1" bottom="1" header="0.5" footer="0.5"/>
  <pageSetup horizontalDpi="600" verticalDpi="600" orientation="portrait" scale="86" r:id="rId1"/>
  <headerFooter alignWithMargins="0">
    <oddFooter>&amp;RUpdated 12/20/2013</oddFooter>
  </headerFooter>
</worksheet>
</file>

<file path=xl/worksheets/sheet8.xml><?xml version="1.0" encoding="utf-8"?>
<worksheet xmlns="http://schemas.openxmlformats.org/spreadsheetml/2006/main" xmlns:r="http://schemas.openxmlformats.org/officeDocument/2006/relationships">
  <dimension ref="A2:AI22"/>
  <sheetViews>
    <sheetView zoomScalePageLayoutView="0" workbookViewId="0" topLeftCell="A1">
      <selection activeCell="E17" sqref="E17"/>
    </sheetView>
  </sheetViews>
  <sheetFormatPr defaultColWidth="8.72265625" defaultRowHeight="18"/>
  <cols>
    <col min="1" max="1" width="8.72265625" style="46" customWidth="1"/>
    <col min="2" max="2" width="6.2734375" style="46" customWidth="1"/>
    <col min="3" max="3" width="3.6328125" style="46" customWidth="1"/>
    <col min="4" max="4" width="6.18359375" style="46" customWidth="1"/>
    <col min="5" max="5" width="11.99609375" style="46" customWidth="1"/>
    <col min="6" max="6" width="11.0859375" style="46" customWidth="1"/>
    <col min="7" max="7" width="11.2734375" style="46" customWidth="1"/>
    <col min="8" max="8" width="10.18359375" style="46" customWidth="1"/>
    <col min="9" max="9" width="5.453125" style="46" customWidth="1"/>
    <col min="10" max="35" width="8.72265625" style="76" customWidth="1"/>
    <col min="36" max="16384" width="8.72265625" style="46" customWidth="1"/>
  </cols>
  <sheetData>
    <row r="2" spans="1:8" ht="18">
      <c r="A2" s="37" t="s">
        <v>183</v>
      </c>
      <c r="B2" s="37"/>
      <c r="C2" s="37"/>
      <c r="D2" s="37"/>
      <c r="E2" s="37"/>
      <c r="F2" s="37"/>
      <c r="G2" s="37"/>
      <c r="H2" s="37"/>
    </row>
    <row r="3" spans="1:8" ht="18">
      <c r="A3" s="38" t="s">
        <v>31</v>
      </c>
      <c r="B3" s="7"/>
      <c r="C3" s="7"/>
      <c r="D3" s="7"/>
      <c r="E3" s="7"/>
      <c r="F3" s="7"/>
      <c r="G3" s="7"/>
      <c r="H3" s="7"/>
    </row>
    <row r="4" spans="1:8" ht="18">
      <c r="A4" s="38" t="s">
        <v>32</v>
      </c>
      <c r="B4" s="49"/>
      <c r="C4" s="49"/>
      <c r="D4" s="49"/>
      <c r="E4" s="49"/>
      <c r="F4" s="49"/>
      <c r="G4" s="49"/>
      <c r="H4" s="49"/>
    </row>
    <row r="5" spans="1:8" ht="18">
      <c r="A5" s="7"/>
      <c r="B5" s="7"/>
      <c r="C5" s="7"/>
      <c r="D5" s="7"/>
      <c r="E5" s="7"/>
      <c r="F5" s="7"/>
      <c r="G5" s="7"/>
      <c r="H5" s="7"/>
    </row>
    <row r="6" spans="1:8" ht="18">
      <c r="A6" s="77" t="s">
        <v>11</v>
      </c>
      <c r="B6" s="314"/>
      <c r="C6" s="315"/>
      <c r="D6" s="7"/>
      <c r="E6" s="40"/>
      <c r="F6" s="40"/>
      <c r="G6" s="7"/>
      <c r="H6" s="7"/>
    </row>
    <row r="7" spans="1:8" ht="9.75" customHeight="1">
      <c r="A7" s="7"/>
      <c r="B7" s="7"/>
      <c r="C7" s="7"/>
      <c r="D7" s="7"/>
      <c r="E7" s="7"/>
      <c r="F7" s="7"/>
      <c r="G7" s="7"/>
      <c r="H7" s="7"/>
    </row>
    <row r="8" spans="1:8" ht="18">
      <c r="A8" s="77" t="s">
        <v>10</v>
      </c>
      <c r="B8" s="7"/>
      <c r="C8" s="369"/>
      <c r="D8" s="370"/>
      <c r="E8" s="371"/>
      <c r="F8" s="39" t="s">
        <v>66</v>
      </c>
      <c r="G8" s="173"/>
      <c r="H8" s="78"/>
    </row>
    <row r="9" spans="1:8" ht="9.75" customHeight="1">
      <c r="A9" s="7"/>
      <c r="B9" s="7"/>
      <c r="C9" s="7"/>
      <c r="D9" s="7"/>
      <c r="E9" s="7"/>
      <c r="F9" s="7"/>
      <c r="G9" s="7"/>
      <c r="H9" s="7"/>
    </row>
    <row r="10" spans="1:8" ht="18">
      <c r="A10" s="77" t="s">
        <v>12</v>
      </c>
      <c r="C10" s="321"/>
      <c r="D10" s="322"/>
      <c r="E10" s="323"/>
      <c r="F10" s="39" t="s">
        <v>13</v>
      </c>
      <c r="G10" s="32"/>
      <c r="H10" s="41"/>
    </row>
    <row r="11" spans="1:8" ht="18">
      <c r="A11" s="7"/>
      <c r="B11" s="7"/>
      <c r="C11" s="7"/>
      <c r="D11" s="7"/>
      <c r="E11" s="7"/>
      <c r="F11" s="7"/>
      <c r="G11" s="7"/>
      <c r="H11" s="7"/>
    </row>
    <row r="12" spans="1:9" ht="18">
      <c r="A12" s="99"/>
      <c r="B12" s="99"/>
      <c r="C12" s="99"/>
      <c r="D12" s="100"/>
      <c r="E12" s="100"/>
      <c r="F12" s="100"/>
      <c r="G12" s="100"/>
      <c r="H12" s="100"/>
      <c r="I12" s="100"/>
    </row>
    <row r="13" spans="1:8" ht="34.5" customHeight="1">
      <c r="A13" s="363" t="s">
        <v>136</v>
      </c>
      <c r="B13" s="364"/>
      <c r="C13" s="364"/>
      <c r="D13" s="364"/>
      <c r="E13" s="364"/>
      <c r="F13" s="364"/>
      <c r="G13" s="364"/>
      <c r="H13" s="364"/>
    </row>
    <row r="14" spans="1:8" ht="18">
      <c r="A14" s="79"/>
      <c r="B14" s="7"/>
      <c r="C14" s="7"/>
      <c r="D14" s="37"/>
      <c r="E14" s="37"/>
      <c r="F14" s="37"/>
      <c r="G14" s="54"/>
      <c r="H14" s="58"/>
    </row>
    <row r="15" spans="1:8" ht="18">
      <c r="A15" s="37" t="s">
        <v>33</v>
      </c>
      <c r="B15" s="37"/>
      <c r="C15" s="37"/>
      <c r="D15" s="60"/>
      <c r="E15" s="60"/>
      <c r="G15" s="54"/>
      <c r="H15" s="51"/>
    </row>
    <row r="16" spans="1:35" ht="18.75" thickBot="1">
      <c r="A16" s="60"/>
      <c r="B16" s="60"/>
      <c r="C16" s="60"/>
      <c r="D16" s="7"/>
      <c r="E16" s="45" t="s">
        <v>34</v>
      </c>
      <c r="F16" s="45" t="s">
        <v>27</v>
      </c>
      <c r="G16" s="7"/>
      <c r="I16" s="76"/>
      <c r="AI16" s="46"/>
    </row>
    <row r="17" spans="1:8" ht="18.75" thickBot="1">
      <c r="A17" s="7"/>
      <c r="B17" s="7"/>
      <c r="C17" s="7"/>
      <c r="D17" s="7"/>
      <c r="E17" s="174"/>
      <c r="F17" s="104">
        <v>0.485</v>
      </c>
      <c r="G17" s="106">
        <f>SUM(E17*F17)</f>
        <v>0</v>
      </c>
      <c r="H17" s="7"/>
    </row>
    <row r="18" spans="1:35" ht="18">
      <c r="A18" s="362">
        <f>IF(SUM(E17*F17)&lt;=350,"","If the Transportation Cost over $350.00 requires review ODDS must review prior to CDDP Authorization")</f>
      </c>
      <c r="B18" s="305"/>
      <c r="C18" s="305"/>
      <c r="D18" s="305"/>
      <c r="E18" s="305"/>
      <c r="F18" s="305"/>
      <c r="G18" s="305"/>
      <c r="H18" s="305"/>
      <c r="I18" s="305"/>
      <c r="AF18" s="46"/>
      <c r="AG18" s="46"/>
      <c r="AH18" s="46"/>
      <c r="AI18" s="46"/>
    </row>
    <row r="19" spans="1:35" s="107" customFormat="1" ht="22.5" customHeight="1">
      <c r="A19" s="305"/>
      <c r="B19" s="305"/>
      <c r="C19" s="305"/>
      <c r="D19" s="305"/>
      <c r="E19" s="305"/>
      <c r="F19" s="305"/>
      <c r="G19" s="305"/>
      <c r="H19" s="305"/>
      <c r="I19" s="305"/>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0" spans="1:8" ht="18">
      <c r="A20" s="50" t="s">
        <v>135</v>
      </c>
      <c r="B20" s="7"/>
      <c r="C20" s="7"/>
      <c r="D20" s="7"/>
      <c r="E20" s="7"/>
      <c r="F20" s="7"/>
      <c r="G20" s="7"/>
      <c r="H20" s="7"/>
    </row>
    <row r="21" spans="1:7" ht="18">
      <c r="A21" s="7"/>
      <c r="B21" s="7"/>
      <c r="C21" s="7"/>
      <c r="G21" s="7"/>
    </row>
    <row r="22" ht="18">
      <c r="G22" s="7"/>
    </row>
  </sheetData>
  <sheetProtection password="A748" sheet="1" objects="1" scenarios="1" selectLockedCells="1"/>
  <mergeCells count="5">
    <mergeCell ref="A18:I19"/>
    <mergeCell ref="B6:C6"/>
    <mergeCell ref="C8:E8"/>
    <mergeCell ref="C10:E10"/>
    <mergeCell ref="A13:H13"/>
  </mergeCells>
  <dataValidations count="2">
    <dataValidation type="date" allowBlank="1" showInputMessage="1" showErrorMessage="1" errorTitle="Date Field" error="Must be entered in MM/DD/YYYY format" sqref="B6:C6 G10">
      <formula1>41456</formula1>
      <formula2>2958465</formula2>
    </dataValidation>
    <dataValidation type="decimal" allowBlank="1" showInputMessage="1" showErrorMessage="1" errorTitle="Must be Number" error="Number of Miles" sqref="E17">
      <formula1>0</formula1>
      <formula2>500000</formula2>
    </dataValidation>
  </dataValidations>
  <printOptions/>
  <pageMargins left="0.75" right="0.75" top="1" bottom="1" header="0.5" footer="0.5"/>
  <pageSetup horizontalDpi="600" verticalDpi="600" orientation="portrait" scale="86" r:id="rId1"/>
  <headerFooter alignWithMargins="0">
    <oddFooter>&amp;RUpdated 2/21/2014</oddFooter>
  </headerFooter>
</worksheet>
</file>

<file path=xl/worksheets/sheet9.xml><?xml version="1.0" encoding="utf-8"?>
<worksheet xmlns="http://schemas.openxmlformats.org/spreadsheetml/2006/main" xmlns:r="http://schemas.openxmlformats.org/officeDocument/2006/relationships">
  <dimension ref="A2:AI35"/>
  <sheetViews>
    <sheetView zoomScalePageLayoutView="0" workbookViewId="0" topLeftCell="A1">
      <selection activeCell="B6" sqref="B6:C6"/>
    </sheetView>
  </sheetViews>
  <sheetFormatPr defaultColWidth="8.72265625" defaultRowHeight="18"/>
  <cols>
    <col min="1" max="1" width="8.72265625" style="46" customWidth="1"/>
    <col min="2" max="2" width="6.2734375" style="46" customWidth="1"/>
    <col min="3" max="3" width="3.6328125" style="46" customWidth="1"/>
    <col min="4" max="4" width="6.18359375" style="46" customWidth="1"/>
    <col min="5" max="5" width="11.99609375" style="46" customWidth="1"/>
    <col min="6" max="6" width="11.0859375" style="46" customWidth="1"/>
    <col min="7" max="7" width="11.2734375" style="46" customWidth="1"/>
    <col min="8" max="8" width="10.18359375" style="46" customWidth="1"/>
    <col min="9" max="9" width="2.453125" style="46" customWidth="1"/>
    <col min="10" max="35" width="8.72265625" style="76" customWidth="1"/>
    <col min="36" max="16384" width="8.72265625" style="46" customWidth="1"/>
  </cols>
  <sheetData>
    <row r="2" spans="1:8" ht="18">
      <c r="A2" s="37" t="s">
        <v>184</v>
      </c>
      <c r="B2" s="37"/>
      <c r="C2" s="37"/>
      <c r="D2" s="37"/>
      <c r="E2" s="37"/>
      <c r="F2" s="37"/>
      <c r="G2" s="37"/>
      <c r="H2" s="37"/>
    </row>
    <row r="3" spans="1:8" ht="18">
      <c r="A3" s="38" t="s">
        <v>31</v>
      </c>
      <c r="B3" s="7"/>
      <c r="C3" s="7"/>
      <c r="D3" s="7"/>
      <c r="E3" s="7"/>
      <c r="F3" s="7"/>
      <c r="G3" s="7"/>
      <c r="H3" s="7"/>
    </row>
    <row r="4" spans="1:8" ht="18">
      <c r="A4" s="38" t="s">
        <v>32</v>
      </c>
      <c r="B4" s="49"/>
      <c r="C4" s="49"/>
      <c r="D4" s="49"/>
      <c r="E4" s="49"/>
      <c r="F4" s="49"/>
      <c r="G4" s="49"/>
      <c r="H4" s="49"/>
    </row>
    <row r="5" spans="1:8" ht="18">
      <c r="A5" s="7"/>
      <c r="B5" s="7"/>
      <c r="C5" s="7"/>
      <c r="D5" s="7"/>
      <c r="E5" s="7"/>
      <c r="F5" s="7"/>
      <c r="G5" s="7"/>
      <c r="H5" s="7"/>
    </row>
    <row r="6" spans="1:8" ht="18">
      <c r="A6" s="77" t="s">
        <v>11</v>
      </c>
      <c r="B6" s="314"/>
      <c r="C6" s="315"/>
      <c r="D6" s="7"/>
      <c r="E6" s="40"/>
      <c r="F6" s="40"/>
      <c r="G6" s="7"/>
      <c r="H6" s="7"/>
    </row>
    <row r="7" spans="1:8" ht="9.75" customHeight="1">
      <c r="A7" s="7"/>
      <c r="B7" s="7"/>
      <c r="C7" s="7"/>
      <c r="D7" s="7"/>
      <c r="E7" s="7"/>
      <c r="F7" s="7"/>
      <c r="G7" s="7"/>
      <c r="H7" s="7"/>
    </row>
    <row r="8" spans="1:8" ht="18">
      <c r="A8" s="77" t="s">
        <v>10</v>
      </c>
      <c r="B8" s="7"/>
      <c r="C8" s="369"/>
      <c r="D8" s="370"/>
      <c r="E8" s="371"/>
      <c r="F8" s="39" t="s">
        <v>66</v>
      </c>
      <c r="G8" s="173"/>
      <c r="H8" s="78"/>
    </row>
    <row r="9" spans="1:8" ht="9.75" customHeight="1">
      <c r="A9" s="7"/>
      <c r="B9" s="7"/>
      <c r="C9" s="7"/>
      <c r="D9" s="7"/>
      <c r="E9" s="7"/>
      <c r="F9" s="7"/>
      <c r="G9" s="7"/>
      <c r="H9" s="7"/>
    </row>
    <row r="10" spans="1:8" ht="18">
      <c r="A10" s="77" t="s">
        <v>141</v>
      </c>
      <c r="C10" s="321"/>
      <c r="D10" s="322"/>
      <c r="E10" s="323"/>
      <c r="F10" s="39" t="s">
        <v>13</v>
      </c>
      <c r="G10" s="32"/>
      <c r="H10" s="41"/>
    </row>
    <row r="11" spans="1:8" ht="18">
      <c r="A11" s="7"/>
      <c r="B11" s="7"/>
      <c r="C11" s="7"/>
      <c r="D11" s="7"/>
      <c r="E11" s="7"/>
      <c r="F11" s="7"/>
      <c r="G11" s="7"/>
      <c r="H11" s="7"/>
    </row>
    <row r="12" spans="1:8" ht="18">
      <c r="A12" s="99"/>
      <c r="B12" s="99"/>
      <c r="C12" s="99"/>
      <c r="D12" s="100"/>
      <c r="E12" s="100"/>
      <c r="F12" s="100"/>
      <c r="G12" s="100"/>
      <c r="H12" s="100"/>
    </row>
    <row r="13" spans="1:8" ht="18">
      <c r="A13" s="363" t="s">
        <v>147</v>
      </c>
      <c r="B13" s="364"/>
      <c r="C13" s="364"/>
      <c r="D13" s="364"/>
      <c r="E13" s="364"/>
      <c r="F13" s="364"/>
      <c r="G13" s="364"/>
      <c r="H13" s="364"/>
    </row>
    <row r="14" spans="1:8" ht="18">
      <c r="A14" s="79"/>
      <c r="B14" s="7"/>
      <c r="C14" s="7"/>
      <c r="D14" s="37"/>
      <c r="E14" s="37"/>
      <c r="F14" s="37"/>
      <c r="G14" s="54"/>
      <c r="H14" s="58"/>
    </row>
    <row r="15" spans="1:7" ht="18">
      <c r="A15" s="37" t="s">
        <v>148</v>
      </c>
      <c r="B15" s="37"/>
      <c r="C15" s="37"/>
      <c r="D15" s="60"/>
      <c r="E15" s="60"/>
      <c r="G15" s="54"/>
    </row>
    <row r="16" spans="1:35" ht="18">
      <c r="A16" s="109"/>
      <c r="B16" s="110"/>
      <c r="C16" s="110"/>
      <c r="D16" s="110"/>
      <c r="E16" s="110"/>
      <c r="F16" s="110"/>
      <c r="G16" s="110"/>
      <c r="H16" s="111"/>
      <c r="I16" s="111"/>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row>
    <row r="17" spans="1:35" s="107" customFormat="1" ht="18">
      <c r="A17" s="109"/>
      <c r="B17" s="120"/>
      <c r="C17" s="120"/>
      <c r="D17" s="120"/>
      <c r="E17" s="117" t="s">
        <v>144</v>
      </c>
      <c r="F17" s="119"/>
      <c r="G17" s="121"/>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1"/>
    </row>
    <row r="18" spans="1:35" s="107" customFormat="1" ht="18">
      <c r="A18" s="109"/>
      <c r="B18" s="109"/>
      <c r="C18" s="109"/>
      <c r="D18" s="109"/>
      <c r="E18" s="113" t="s">
        <v>142</v>
      </c>
      <c r="F18" s="119"/>
      <c r="G18" s="121"/>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1"/>
    </row>
    <row r="19" spans="1:35" ht="18">
      <c r="A19" s="109"/>
      <c r="B19" s="109"/>
      <c r="C19" s="109"/>
      <c r="D19" s="109"/>
      <c r="E19" s="113" t="s">
        <v>143</v>
      </c>
      <c r="F19" s="119"/>
      <c r="G19" s="121"/>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1"/>
    </row>
    <row r="20" spans="1:35" ht="18">
      <c r="A20" s="109"/>
      <c r="B20" s="109"/>
      <c r="C20" s="109"/>
      <c r="D20" s="109"/>
      <c r="E20" s="113" t="s">
        <v>146</v>
      </c>
      <c r="F20" s="122">
        <f>F17+F18+F19</f>
        <v>0</v>
      </c>
      <c r="G20" s="121"/>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1"/>
    </row>
    <row r="21" spans="1:35" ht="18">
      <c r="A21" s="114"/>
      <c r="B21" s="114"/>
      <c r="C21" s="114"/>
      <c r="D21" s="114"/>
      <c r="E21" s="113"/>
      <c r="F21" s="115"/>
      <c r="G21" s="121"/>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6"/>
    </row>
    <row r="22" spans="1:35" ht="18.75" customHeight="1">
      <c r="A22" s="109"/>
      <c r="B22" s="109"/>
      <c r="C22" s="109"/>
      <c r="D22" s="117"/>
      <c r="E22" s="118" t="s">
        <v>145</v>
      </c>
      <c r="F22" s="119"/>
      <c r="G22" s="111"/>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1"/>
    </row>
    <row r="23" spans="1:35" ht="18">
      <c r="A23" s="109"/>
      <c r="B23" s="109"/>
      <c r="C23" s="109"/>
      <c r="D23" s="117"/>
      <c r="E23" s="113" t="s">
        <v>142</v>
      </c>
      <c r="F23" s="119"/>
      <c r="G23" s="111"/>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1"/>
    </row>
    <row r="24" spans="1:35" ht="18">
      <c r="A24" s="109"/>
      <c r="B24" s="109"/>
      <c r="C24" s="109"/>
      <c r="D24" s="117"/>
      <c r="E24" s="113" t="s">
        <v>146</v>
      </c>
      <c r="F24" s="122">
        <f>SUM(F22:F23)</f>
        <v>0</v>
      </c>
      <c r="G24" s="111"/>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1"/>
    </row>
    <row r="25" spans="1:8" ht="57" customHeight="1">
      <c r="A25" s="362">
        <f>IF(SUM(F20+F24)&lt;=350,"","If the Transportation Cost over $350.00 requires review ODDS must review prior to CDDP Authorization")</f>
      </c>
      <c r="B25" s="305"/>
      <c r="C25" s="305"/>
      <c r="D25" s="305"/>
      <c r="E25" s="305"/>
      <c r="F25" s="305"/>
      <c r="G25" s="305"/>
      <c r="H25" s="305"/>
    </row>
    <row r="27" spans="1:8" ht="33" customHeight="1">
      <c r="A27" s="372" t="s">
        <v>153</v>
      </c>
      <c r="B27" s="305"/>
      <c r="C27" s="305"/>
      <c r="D27" s="305"/>
      <c r="E27" s="305"/>
      <c r="F27" s="305"/>
      <c r="G27" s="305"/>
      <c r="H27" s="305"/>
    </row>
    <row r="28" spans="1:8" ht="31.5" customHeight="1">
      <c r="A28" s="372" t="s">
        <v>154</v>
      </c>
      <c r="B28" s="305"/>
      <c r="C28" s="305"/>
      <c r="D28" s="305"/>
      <c r="E28" s="305"/>
      <c r="F28" s="305"/>
      <c r="G28" s="305"/>
      <c r="H28" s="305"/>
    </row>
    <row r="29" spans="1:8" ht="18">
      <c r="A29" s="372" t="s">
        <v>152</v>
      </c>
      <c r="B29" s="305"/>
      <c r="C29" s="305"/>
      <c r="D29" s="305"/>
      <c r="E29" s="305"/>
      <c r="F29" s="305"/>
      <c r="G29" s="305"/>
      <c r="H29" s="305"/>
    </row>
    <row r="30" ht="6" customHeight="1"/>
    <row r="31" spans="1:8" ht="32.25" customHeight="1">
      <c r="A31" s="372" t="s">
        <v>150</v>
      </c>
      <c r="B31" s="305"/>
      <c r="C31" s="305"/>
      <c r="D31" s="305"/>
      <c r="E31" s="305"/>
      <c r="F31" s="305"/>
      <c r="G31" s="305"/>
      <c r="H31" s="305"/>
    </row>
    <row r="32" ht="6" customHeight="1"/>
    <row r="33" spans="1:8" ht="28.5" customHeight="1">
      <c r="A33" s="372" t="s">
        <v>151</v>
      </c>
      <c r="B33" s="305"/>
      <c r="C33" s="305"/>
      <c r="D33" s="305"/>
      <c r="E33" s="305"/>
      <c r="F33" s="305"/>
      <c r="G33" s="305"/>
      <c r="H33" s="305"/>
    </row>
    <row r="34" ht="7.5" customHeight="1"/>
    <row r="35" spans="1:8" ht="33.75" customHeight="1">
      <c r="A35" s="372" t="s">
        <v>149</v>
      </c>
      <c r="B35" s="305"/>
      <c r="C35" s="305"/>
      <c r="D35" s="305"/>
      <c r="E35" s="305"/>
      <c r="F35" s="305"/>
      <c r="G35" s="305"/>
      <c r="H35" s="305"/>
    </row>
  </sheetData>
  <sheetProtection password="9769" sheet="1" selectLockedCells="1"/>
  <mergeCells count="11">
    <mergeCell ref="A35:H35"/>
    <mergeCell ref="A27:H27"/>
    <mergeCell ref="A28:H28"/>
    <mergeCell ref="A29:H29"/>
    <mergeCell ref="A31:H31"/>
    <mergeCell ref="A33:H33"/>
    <mergeCell ref="A25:H25"/>
    <mergeCell ref="B6:C6"/>
    <mergeCell ref="C8:E8"/>
    <mergeCell ref="C10:E10"/>
    <mergeCell ref="A13:H13"/>
  </mergeCells>
  <dataValidations count="2">
    <dataValidation type="date" allowBlank="1" showInputMessage="1" showErrorMessage="1" errorTitle="Date Field" error="Must be entered in MM/DD/YYYY format" sqref="B6:C6 G10">
      <formula1>41456</formula1>
      <formula2>2958465</formula2>
    </dataValidation>
    <dataValidation type="decimal" allowBlank="1" showInputMessage="1" showErrorMessage="1" errorTitle="Must be a Dollar Amount" error="Must be a Dollar Amount" sqref="F17:F19 F22:F23">
      <formula1>0</formula1>
      <formula2>2000</formula2>
    </dataValidation>
  </dataValidations>
  <printOptions/>
  <pageMargins left="0.75" right="0.75" top="1" bottom="1" header="0.5" footer="0.5"/>
  <pageSetup horizontalDpi="600" verticalDpi="600" orientation="portrait" scale="86" r:id="rId1"/>
  <headerFooter alignWithMargins="0">
    <oddFooter>&amp;RUpdated 2/21/2014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DHS-OIS-NDS</dc:creator>
  <cp:keywords/>
  <dc:description/>
  <cp:lastModifiedBy>DHS-OIS-NDS</cp:lastModifiedBy>
  <cp:lastPrinted>2014-06-20T22:35:11Z</cp:lastPrinted>
  <dcterms:created xsi:type="dcterms:W3CDTF">2010-05-26T17:41:45Z</dcterms:created>
  <dcterms:modified xsi:type="dcterms:W3CDTF">2014-07-22T07:05:31Z</dcterms:modified>
  <cp:category/>
  <cp:version/>
  <cp:contentType/>
  <cp:contentStatus/>
</cp:coreProperties>
</file>